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MFS-LERN.swe.la.gov\UserShares\juschleis\Documents\"/>
    </mc:Choice>
  </mc:AlternateContent>
  <workbookProtection workbookAlgorithmName="SHA-512" workbookHashValue="7FkKcoU5AE1rQ5gdzuXYqNKHbC9tSTY1nma0Uy91RVSX2eDivpdPve4I1eOS0JuR6i2+U+EzBV96SBHyk8SkxA==" workbookSaltValue="ixhX4BwC+b1sV1SZIRtFlg==" workbookSpinCount="100000" lockStructure="1"/>
  <bookViews>
    <workbookView xWindow="0" yWindow="0" windowWidth="28800" windowHeight="12300"/>
  </bookViews>
  <sheets>
    <sheet name="Patient Data" sheetId="1" r:id="rId1"/>
    <sheet name="Median Times and Percentages" sheetId="2" r:id="rId2"/>
    <sheet name="FAQ" sheetId="3" r:id="rId3"/>
    <sheet name="Sheet2" sheetId="5" r:id="rId4"/>
  </sheets>
  <definedNames>
    <definedName name="ContraIndications">'Patient Data'!$BD$3:$BD$30</definedName>
    <definedName name="Credientials">'Patient Data'!$BB$3:$BB$12</definedName>
    <definedName name="_xlnm.Print_Area" localSheetId="1">'Median Times and Percentages'!$A$1:$AA$4</definedName>
    <definedName name="_xlnm.Print_Area" localSheetId="0">'Patient Data'!$A$1:$AB$504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5" i="1" l="1"/>
  <c r="U4" i="2" l="1"/>
  <c r="T4" i="2"/>
  <c r="BW504" i="1"/>
  <c r="BV504" i="1"/>
  <c r="BW503" i="1"/>
  <c r="BV503" i="1"/>
  <c r="BW502" i="1"/>
  <c r="BV502" i="1"/>
  <c r="BW501" i="1"/>
  <c r="BV501" i="1"/>
  <c r="BW500" i="1"/>
  <c r="BV500" i="1"/>
  <c r="BW499" i="1"/>
  <c r="BV499" i="1"/>
  <c r="BW498" i="1"/>
  <c r="BV498" i="1"/>
  <c r="BW497" i="1"/>
  <c r="BV497" i="1"/>
  <c r="BW496" i="1"/>
  <c r="BV496" i="1"/>
  <c r="BW495" i="1"/>
  <c r="BV495" i="1"/>
  <c r="BW494" i="1"/>
  <c r="BV494" i="1"/>
  <c r="BW493" i="1"/>
  <c r="BV493" i="1"/>
  <c r="BW492" i="1"/>
  <c r="BV492" i="1"/>
  <c r="BW491" i="1"/>
  <c r="BV491" i="1"/>
  <c r="BW490" i="1"/>
  <c r="BV490" i="1"/>
  <c r="BW489" i="1"/>
  <c r="BV489" i="1"/>
  <c r="BW488" i="1"/>
  <c r="BV488" i="1"/>
  <c r="BW487" i="1"/>
  <c r="BV487" i="1"/>
  <c r="BW486" i="1"/>
  <c r="BV486" i="1"/>
  <c r="BW485" i="1"/>
  <c r="BV485" i="1"/>
  <c r="BW484" i="1"/>
  <c r="BV484" i="1"/>
  <c r="BW483" i="1"/>
  <c r="BV483" i="1"/>
  <c r="BW482" i="1"/>
  <c r="BV482" i="1"/>
  <c r="BW481" i="1"/>
  <c r="BV481" i="1"/>
  <c r="BW480" i="1"/>
  <c r="BV480" i="1"/>
  <c r="BW479" i="1"/>
  <c r="BV479" i="1"/>
  <c r="BW478" i="1"/>
  <c r="BV478" i="1"/>
  <c r="BW477" i="1"/>
  <c r="BV477" i="1"/>
  <c r="BW476" i="1"/>
  <c r="BV476" i="1"/>
  <c r="BW475" i="1"/>
  <c r="BV475" i="1"/>
  <c r="BW474" i="1"/>
  <c r="BV474" i="1"/>
  <c r="BW473" i="1"/>
  <c r="BV473" i="1"/>
  <c r="BW472" i="1"/>
  <c r="BV472" i="1"/>
  <c r="BW471" i="1"/>
  <c r="BV471" i="1"/>
  <c r="BW470" i="1"/>
  <c r="BV470" i="1"/>
  <c r="BW469" i="1"/>
  <c r="BV469" i="1"/>
  <c r="BW468" i="1"/>
  <c r="BV468" i="1"/>
  <c r="BW467" i="1"/>
  <c r="BV467" i="1"/>
  <c r="BW466" i="1"/>
  <c r="BV466" i="1"/>
  <c r="BW465" i="1"/>
  <c r="BV465" i="1"/>
  <c r="BW464" i="1"/>
  <c r="BV464" i="1"/>
  <c r="BW463" i="1"/>
  <c r="BV463" i="1"/>
  <c r="BW462" i="1"/>
  <c r="BV462" i="1"/>
  <c r="BW461" i="1"/>
  <c r="BV461" i="1"/>
  <c r="BW460" i="1"/>
  <c r="BV460" i="1"/>
  <c r="BW459" i="1"/>
  <c r="BV459" i="1"/>
  <c r="BW458" i="1"/>
  <c r="BV458" i="1"/>
  <c r="BW457" i="1"/>
  <c r="BV457" i="1"/>
  <c r="BW456" i="1"/>
  <c r="BV456" i="1"/>
  <c r="BW455" i="1"/>
  <c r="BV455" i="1"/>
  <c r="BW454" i="1"/>
  <c r="BV454" i="1"/>
  <c r="BW453" i="1"/>
  <c r="BV453" i="1"/>
  <c r="BW452" i="1"/>
  <c r="BV452" i="1"/>
  <c r="BW451" i="1"/>
  <c r="BV451" i="1"/>
  <c r="BW450" i="1"/>
  <c r="BV450" i="1"/>
  <c r="BW449" i="1"/>
  <c r="BV449" i="1"/>
  <c r="BW448" i="1"/>
  <c r="BV448" i="1"/>
  <c r="BW447" i="1"/>
  <c r="BV447" i="1"/>
  <c r="BW446" i="1"/>
  <c r="BV446" i="1"/>
  <c r="BW445" i="1"/>
  <c r="BV445" i="1"/>
  <c r="BW444" i="1"/>
  <c r="BV444" i="1"/>
  <c r="BW443" i="1"/>
  <c r="BV443" i="1"/>
  <c r="BW442" i="1"/>
  <c r="BV442" i="1"/>
  <c r="BW441" i="1"/>
  <c r="BV441" i="1"/>
  <c r="BW440" i="1"/>
  <c r="BV440" i="1"/>
  <c r="BW439" i="1"/>
  <c r="BV439" i="1"/>
  <c r="BW438" i="1"/>
  <c r="BV438" i="1"/>
  <c r="BW437" i="1"/>
  <c r="BV437" i="1"/>
  <c r="BW436" i="1"/>
  <c r="BV436" i="1"/>
  <c r="BW435" i="1"/>
  <c r="BV435" i="1"/>
  <c r="BW434" i="1"/>
  <c r="BV434" i="1"/>
  <c r="BW433" i="1"/>
  <c r="BV433" i="1"/>
  <c r="BW432" i="1"/>
  <c r="BV432" i="1"/>
  <c r="BW431" i="1"/>
  <c r="BV431" i="1"/>
  <c r="BW430" i="1"/>
  <c r="BV430" i="1"/>
  <c r="BW429" i="1"/>
  <c r="BV429" i="1"/>
  <c r="BW428" i="1"/>
  <c r="BV428" i="1"/>
  <c r="BW427" i="1"/>
  <c r="BV427" i="1"/>
  <c r="BW426" i="1"/>
  <c r="BV426" i="1"/>
  <c r="BW425" i="1"/>
  <c r="BV425" i="1"/>
  <c r="BW424" i="1"/>
  <c r="BV424" i="1"/>
  <c r="BW423" i="1"/>
  <c r="BV423" i="1"/>
  <c r="BW422" i="1"/>
  <c r="BV422" i="1"/>
  <c r="BW421" i="1"/>
  <c r="BV421" i="1"/>
  <c r="BW420" i="1"/>
  <c r="BV420" i="1"/>
  <c r="BW419" i="1"/>
  <c r="BV419" i="1"/>
  <c r="BW418" i="1"/>
  <c r="BV418" i="1"/>
  <c r="BW417" i="1"/>
  <c r="BV417" i="1"/>
  <c r="BW416" i="1"/>
  <c r="BV416" i="1"/>
  <c r="BW415" i="1"/>
  <c r="BV415" i="1"/>
  <c r="BW414" i="1"/>
  <c r="BV414" i="1"/>
  <c r="BW413" i="1"/>
  <c r="BV413" i="1"/>
  <c r="BW412" i="1"/>
  <c r="BV412" i="1"/>
  <c r="BW411" i="1"/>
  <c r="BV411" i="1"/>
  <c r="BW410" i="1"/>
  <c r="BV410" i="1"/>
  <c r="BW409" i="1"/>
  <c r="BV409" i="1"/>
  <c r="BW408" i="1"/>
  <c r="BV408" i="1"/>
  <c r="BW407" i="1"/>
  <c r="BV407" i="1"/>
  <c r="BW406" i="1"/>
  <c r="BV406" i="1"/>
  <c r="BW405" i="1"/>
  <c r="BV405" i="1"/>
  <c r="BW404" i="1"/>
  <c r="BV404" i="1"/>
  <c r="BW403" i="1"/>
  <c r="BV403" i="1"/>
  <c r="BW402" i="1"/>
  <c r="BV402" i="1"/>
  <c r="BW401" i="1"/>
  <c r="BV401" i="1"/>
  <c r="BW400" i="1"/>
  <c r="BV400" i="1"/>
  <c r="BW399" i="1"/>
  <c r="BV399" i="1"/>
  <c r="BW398" i="1"/>
  <c r="BV398" i="1"/>
  <c r="BW397" i="1"/>
  <c r="BV397" i="1"/>
  <c r="BW396" i="1"/>
  <c r="BV396" i="1"/>
  <c r="BW395" i="1"/>
  <c r="BV395" i="1"/>
  <c r="BW394" i="1"/>
  <c r="BV394" i="1"/>
  <c r="BW393" i="1"/>
  <c r="BV393" i="1"/>
  <c r="BW392" i="1"/>
  <c r="BV392" i="1"/>
  <c r="BW391" i="1"/>
  <c r="BV391" i="1"/>
  <c r="BW390" i="1"/>
  <c r="BV390" i="1"/>
  <c r="BW389" i="1"/>
  <c r="BV389" i="1"/>
  <c r="BW388" i="1"/>
  <c r="BV388" i="1"/>
  <c r="BW387" i="1"/>
  <c r="BV387" i="1"/>
  <c r="BW386" i="1"/>
  <c r="BV386" i="1"/>
  <c r="BW385" i="1"/>
  <c r="BV385" i="1"/>
  <c r="BW384" i="1"/>
  <c r="BV384" i="1"/>
  <c r="BW383" i="1"/>
  <c r="BV383" i="1"/>
  <c r="BW382" i="1"/>
  <c r="BV382" i="1"/>
  <c r="BW381" i="1"/>
  <c r="BV381" i="1"/>
  <c r="BW380" i="1"/>
  <c r="BV380" i="1"/>
  <c r="BW379" i="1"/>
  <c r="BV379" i="1"/>
  <c r="BW378" i="1"/>
  <c r="BV378" i="1"/>
  <c r="BW377" i="1"/>
  <c r="BV377" i="1"/>
  <c r="BW376" i="1"/>
  <c r="BV376" i="1"/>
  <c r="BW375" i="1"/>
  <c r="BV375" i="1"/>
  <c r="BW374" i="1"/>
  <c r="BV374" i="1"/>
  <c r="BW373" i="1"/>
  <c r="BV373" i="1"/>
  <c r="BW372" i="1"/>
  <c r="BV372" i="1"/>
  <c r="BW371" i="1"/>
  <c r="BV371" i="1"/>
  <c r="BW370" i="1"/>
  <c r="BV370" i="1"/>
  <c r="BW369" i="1"/>
  <c r="BV369" i="1"/>
  <c r="BW368" i="1"/>
  <c r="BV368" i="1"/>
  <c r="BW367" i="1"/>
  <c r="BV367" i="1"/>
  <c r="BW366" i="1"/>
  <c r="BV366" i="1"/>
  <c r="BW365" i="1"/>
  <c r="BV365" i="1"/>
  <c r="BW364" i="1"/>
  <c r="BV364" i="1"/>
  <c r="BW363" i="1"/>
  <c r="BV363" i="1"/>
  <c r="BW362" i="1"/>
  <c r="BV362" i="1"/>
  <c r="BW361" i="1"/>
  <c r="BV361" i="1"/>
  <c r="BW360" i="1"/>
  <c r="BV360" i="1"/>
  <c r="BW359" i="1"/>
  <c r="BV359" i="1"/>
  <c r="BW358" i="1"/>
  <c r="BV358" i="1"/>
  <c r="BW357" i="1"/>
  <c r="BV357" i="1"/>
  <c r="BW356" i="1"/>
  <c r="BV356" i="1"/>
  <c r="BW355" i="1"/>
  <c r="BV355" i="1"/>
  <c r="BW354" i="1"/>
  <c r="BV354" i="1"/>
  <c r="BW353" i="1"/>
  <c r="BV353" i="1"/>
  <c r="BW352" i="1"/>
  <c r="BV352" i="1"/>
  <c r="BW351" i="1"/>
  <c r="BV351" i="1"/>
  <c r="BW350" i="1"/>
  <c r="BV350" i="1"/>
  <c r="BW349" i="1"/>
  <c r="BV349" i="1"/>
  <c r="BW348" i="1"/>
  <c r="BV348" i="1"/>
  <c r="BW347" i="1"/>
  <c r="BV347" i="1"/>
  <c r="BW346" i="1"/>
  <c r="BV346" i="1"/>
  <c r="BW345" i="1"/>
  <c r="BV345" i="1"/>
  <c r="BW344" i="1"/>
  <c r="BV344" i="1"/>
  <c r="BW343" i="1"/>
  <c r="BV343" i="1"/>
  <c r="BW342" i="1"/>
  <c r="BV342" i="1"/>
  <c r="BW341" i="1"/>
  <c r="BV341" i="1"/>
  <c r="BW340" i="1"/>
  <c r="BV340" i="1"/>
  <c r="BW339" i="1"/>
  <c r="BV339" i="1"/>
  <c r="BW338" i="1"/>
  <c r="BV338" i="1"/>
  <c r="BW337" i="1"/>
  <c r="BV337" i="1"/>
  <c r="BW336" i="1"/>
  <c r="BV336" i="1"/>
  <c r="BW335" i="1"/>
  <c r="BV335" i="1"/>
  <c r="BW334" i="1"/>
  <c r="BV334" i="1"/>
  <c r="BW333" i="1"/>
  <c r="BV333" i="1"/>
  <c r="BW332" i="1"/>
  <c r="BV332" i="1"/>
  <c r="BW331" i="1"/>
  <c r="BV331" i="1"/>
  <c r="BW330" i="1"/>
  <c r="BV330" i="1"/>
  <c r="BW329" i="1"/>
  <c r="BV329" i="1"/>
  <c r="BW328" i="1"/>
  <c r="BV328" i="1"/>
  <c r="BW327" i="1"/>
  <c r="BV327" i="1"/>
  <c r="BW326" i="1"/>
  <c r="BV326" i="1"/>
  <c r="BW325" i="1"/>
  <c r="BV325" i="1"/>
  <c r="BW324" i="1"/>
  <c r="BV324" i="1"/>
  <c r="BW323" i="1"/>
  <c r="BV323" i="1"/>
  <c r="BW322" i="1"/>
  <c r="BV322" i="1"/>
  <c r="BW321" i="1"/>
  <c r="BV321" i="1"/>
  <c r="BW320" i="1"/>
  <c r="BV320" i="1"/>
  <c r="BW319" i="1"/>
  <c r="BV319" i="1"/>
  <c r="BW318" i="1"/>
  <c r="BV318" i="1"/>
  <c r="BW317" i="1"/>
  <c r="BV317" i="1"/>
  <c r="BW316" i="1"/>
  <c r="BV316" i="1"/>
  <c r="BW315" i="1"/>
  <c r="BV315" i="1"/>
  <c r="BW314" i="1"/>
  <c r="BV314" i="1"/>
  <c r="BW313" i="1"/>
  <c r="BV313" i="1"/>
  <c r="BW312" i="1"/>
  <c r="BV312" i="1"/>
  <c r="BW311" i="1"/>
  <c r="BV311" i="1"/>
  <c r="BW310" i="1"/>
  <c r="BV310" i="1"/>
  <c r="BW309" i="1"/>
  <c r="BV309" i="1"/>
  <c r="BW308" i="1"/>
  <c r="BV308" i="1"/>
  <c r="BW307" i="1"/>
  <c r="BV307" i="1"/>
  <c r="BW306" i="1"/>
  <c r="BV306" i="1"/>
  <c r="BW305" i="1"/>
  <c r="BV305" i="1"/>
  <c r="BW304" i="1"/>
  <c r="BV304" i="1"/>
  <c r="BW303" i="1"/>
  <c r="BV303" i="1"/>
  <c r="BW302" i="1"/>
  <c r="BV302" i="1"/>
  <c r="BW301" i="1"/>
  <c r="BV301" i="1"/>
  <c r="BW300" i="1"/>
  <c r="BV300" i="1"/>
  <c r="BW299" i="1"/>
  <c r="BV299" i="1"/>
  <c r="BW298" i="1"/>
  <c r="BV298" i="1"/>
  <c r="BW297" i="1"/>
  <c r="BV297" i="1"/>
  <c r="BW296" i="1"/>
  <c r="BV296" i="1"/>
  <c r="BW295" i="1"/>
  <c r="BV295" i="1"/>
  <c r="BW294" i="1"/>
  <c r="BV294" i="1"/>
  <c r="BW293" i="1"/>
  <c r="BV293" i="1"/>
  <c r="BW292" i="1"/>
  <c r="BV292" i="1"/>
  <c r="BW291" i="1"/>
  <c r="BV291" i="1"/>
  <c r="BW290" i="1"/>
  <c r="BV290" i="1"/>
  <c r="BW289" i="1"/>
  <c r="BV289" i="1"/>
  <c r="BW288" i="1"/>
  <c r="BV288" i="1"/>
  <c r="BW287" i="1"/>
  <c r="BV287" i="1"/>
  <c r="BW286" i="1"/>
  <c r="BV286" i="1"/>
  <c r="BW285" i="1"/>
  <c r="BV285" i="1"/>
  <c r="BW284" i="1"/>
  <c r="BV284" i="1"/>
  <c r="BW283" i="1"/>
  <c r="BV283" i="1"/>
  <c r="BW282" i="1"/>
  <c r="BV282" i="1"/>
  <c r="BW281" i="1"/>
  <c r="BV281" i="1"/>
  <c r="BW280" i="1"/>
  <c r="BV280" i="1"/>
  <c r="BW279" i="1"/>
  <c r="BV279" i="1"/>
  <c r="BW278" i="1"/>
  <c r="BV278" i="1"/>
  <c r="BW277" i="1"/>
  <c r="BV277" i="1"/>
  <c r="BW276" i="1"/>
  <c r="BV276" i="1"/>
  <c r="BW275" i="1"/>
  <c r="BV275" i="1"/>
  <c r="BW274" i="1"/>
  <c r="BV274" i="1"/>
  <c r="BW273" i="1"/>
  <c r="BV273" i="1"/>
  <c r="BW272" i="1"/>
  <c r="BV272" i="1"/>
  <c r="BW271" i="1"/>
  <c r="BV271" i="1"/>
  <c r="BW270" i="1"/>
  <c r="BV270" i="1"/>
  <c r="BW269" i="1"/>
  <c r="BV269" i="1"/>
  <c r="BW268" i="1"/>
  <c r="BV268" i="1"/>
  <c r="BW267" i="1"/>
  <c r="BV267" i="1"/>
  <c r="BW266" i="1"/>
  <c r="BV266" i="1"/>
  <c r="BW265" i="1"/>
  <c r="BV265" i="1"/>
  <c r="BW264" i="1"/>
  <c r="BV264" i="1"/>
  <c r="BW263" i="1"/>
  <c r="BV263" i="1"/>
  <c r="BW262" i="1"/>
  <c r="BV262" i="1"/>
  <c r="BW261" i="1"/>
  <c r="BV261" i="1"/>
  <c r="BW260" i="1"/>
  <c r="BV260" i="1"/>
  <c r="BW259" i="1"/>
  <c r="BV259" i="1"/>
  <c r="BW258" i="1"/>
  <c r="BV258" i="1"/>
  <c r="BW257" i="1"/>
  <c r="BV257" i="1"/>
  <c r="BW256" i="1"/>
  <c r="BV256" i="1"/>
  <c r="BW255" i="1"/>
  <c r="BV255" i="1"/>
  <c r="BW254" i="1"/>
  <c r="BV254" i="1"/>
  <c r="BW253" i="1"/>
  <c r="BV253" i="1"/>
  <c r="BW252" i="1"/>
  <c r="BV252" i="1"/>
  <c r="BW251" i="1"/>
  <c r="BV251" i="1"/>
  <c r="BW250" i="1"/>
  <c r="BV250" i="1"/>
  <c r="BW249" i="1"/>
  <c r="BV249" i="1"/>
  <c r="BW248" i="1"/>
  <c r="BV248" i="1"/>
  <c r="BW247" i="1"/>
  <c r="BV247" i="1"/>
  <c r="BW246" i="1"/>
  <c r="BV246" i="1"/>
  <c r="BW245" i="1"/>
  <c r="BV245" i="1"/>
  <c r="BW244" i="1"/>
  <c r="BV244" i="1"/>
  <c r="BW243" i="1"/>
  <c r="BV243" i="1"/>
  <c r="BW242" i="1"/>
  <c r="BV242" i="1"/>
  <c r="BW241" i="1"/>
  <c r="BV241" i="1"/>
  <c r="BW240" i="1"/>
  <c r="BV240" i="1"/>
  <c r="BW239" i="1"/>
  <c r="BV239" i="1"/>
  <c r="BW238" i="1"/>
  <c r="BV238" i="1"/>
  <c r="BW237" i="1"/>
  <c r="BV237" i="1"/>
  <c r="BW236" i="1"/>
  <c r="BV236" i="1"/>
  <c r="BW235" i="1"/>
  <c r="BV235" i="1"/>
  <c r="BW234" i="1"/>
  <c r="BV234" i="1"/>
  <c r="BW233" i="1"/>
  <c r="BV233" i="1"/>
  <c r="BW232" i="1"/>
  <c r="BV232" i="1"/>
  <c r="BW231" i="1"/>
  <c r="BV231" i="1"/>
  <c r="BW230" i="1"/>
  <c r="BV230" i="1"/>
  <c r="BW229" i="1"/>
  <c r="BV229" i="1"/>
  <c r="BW228" i="1"/>
  <c r="BV228" i="1"/>
  <c r="BW227" i="1"/>
  <c r="BV227" i="1"/>
  <c r="BW226" i="1"/>
  <c r="BV226" i="1"/>
  <c r="BW225" i="1"/>
  <c r="BV225" i="1"/>
  <c r="BW224" i="1"/>
  <c r="BV224" i="1"/>
  <c r="BW223" i="1"/>
  <c r="BV223" i="1"/>
  <c r="BW222" i="1"/>
  <c r="BV222" i="1"/>
  <c r="BW221" i="1"/>
  <c r="BV221" i="1"/>
  <c r="BW220" i="1"/>
  <c r="BV220" i="1"/>
  <c r="BW219" i="1"/>
  <c r="BV219" i="1"/>
  <c r="BW218" i="1"/>
  <c r="BV218" i="1"/>
  <c r="BW217" i="1"/>
  <c r="BV217" i="1"/>
  <c r="BW216" i="1"/>
  <c r="BV216" i="1"/>
  <c r="BW215" i="1"/>
  <c r="BV215" i="1"/>
  <c r="BW214" i="1"/>
  <c r="BV214" i="1"/>
  <c r="BW213" i="1"/>
  <c r="BV213" i="1"/>
  <c r="BW212" i="1"/>
  <c r="BV212" i="1"/>
  <c r="BW211" i="1"/>
  <c r="BV211" i="1"/>
  <c r="BW210" i="1"/>
  <c r="BV210" i="1"/>
  <c r="BW209" i="1"/>
  <c r="BV209" i="1"/>
  <c r="BW208" i="1"/>
  <c r="BV208" i="1"/>
  <c r="BW207" i="1"/>
  <c r="BV207" i="1"/>
  <c r="BW206" i="1"/>
  <c r="BV206" i="1"/>
  <c r="BW205" i="1"/>
  <c r="BV205" i="1"/>
  <c r="BW204" i="1"/>
  <c r="BV204" i="1"/>
  <c r="BW203" i="1"/>
  <c r="BV203" i="1"/>
  <c r="BW202" i="1"/>
  <c r="BV202" i="1"/>
  <c r="BW201" i="1"/>
  <c r="BV201" i="1"/>
  <c r="BW200" i="1"/>
  <c r="BV200" i="1"/>
  <c r="BW199" i="1"/>
  <c r="BV199" i="1"/>
  <c r="BW198" i="1"/>
  <c r="BV198" i="1"/>
  <c r="BW197" i="1"/>
  <c r="BV197" i="1"/>
  <c r="BW196" i="1"/>
  <c r="BV196" i="1"/>
  <c r="BW195" i="1"/>
  <c r="BV195" i="1"/>
  <c r="BW194" i="1"/>
  <c r="BV194" i="1"/>
  <c r="BW193" i="1"/>
  <c r="BV193" i="1"/>
  <c r="BW192" i="1"/>
  <c r="BV192" i="1"/>
  <c r="BW191" i="1"/>
  <c r="BV191" i="1"/>
  <c r="BW190" i="1"/>
  <c r="BV190" i="1"/>
  <c r="BW189" i="1"/>
  <c r="BV189" i="1"/>
  <c r="BW188" i="1"/>
  <c r="BV188" i="1"/>
  <c r="BW187" i="1"/>
  <c r="BV187" i="1"/>
  <c r="BW186" i="1"/>
  <c r="BV186" i="1"/>
  <c r="BW185" i="1"/>
  <c r="BV185" i="1"/>
  <c r="BW184" i="1"/>
  <c r="BV184" i="1"/>
  <c r="BW183" i="1"/>
  <c r="BV183" i="1"/>
  <c r="BW182" i="1"/>
  <c r="BV182" i="1"/>
  <c r="BW181" i="1"/>
  <c r="BV181" i="1"/>
  <c r="BW180" i="1"/>
  <c r="BV180" i="1"/>
  <c r="BW179" i="1"/>
  <c r="BV179" i="1"/>
  <c r="BW178" i="1"/>
  <c r="BV178" i="1"/>
  <c r="BW177" i="1"/>
  <c r="BV177" i="1"/>
  <c r="BW176" i="1"/>
  <c r="BV176" i="1"/>
  <c r="BW175" i="1"/>
  <c r="BV175" i="1"/>
  <c r="BW174" i="1"/>
  <c r="BV174" i="1"/>
  <c r="BW173" i="1"/>
  <c r="BV173" i="1"/>
  <c r="BW172" i="1"/>
  <c r="BV172" i="1"/>
  <c r="BW171" i="1"/>
  <c r="BV171" i="1"/>
  <c r="BW170" i="1"/>
  <c r="BV170" i="1"/>
  <c r="BW169" i="1"/>
  <c r="BV169" i="1"/>
  <c r="BW168" i="1"/>
  <c r="BV168" i="1"/>
  <c r="BW167" i="1"/>
  <c r="BV167" i="1"/>
  <c r="BW166" i="1"/>
  <c r="BV166" i="1"/>
  <c r="BW165" i="1"/>
  <c r="BV165" i="1"/>
  <c r="BW164" i="1"/>
  <c r="BV164" i="1"/>
  <c r="BW163" i="1"/>
  <c r="BV163" i="1"/>
  <c r="BW162" i="1"/>
  <c r="BV162" i="1"/>
  <c r="BW161" i="1"/>
  <c r="BV161" i="1"/>
  <c r="BW160" i="1"/>
  <c r="BV160" i="1"/>
  <c r="BW159" i="1"/>
  <c r="BV159" i="1"/>
  <c r="BW158" i="1"/>
  <c r="BV158" i="1"/>
  <c r="BW157" i="1"/>
  <c r="BV157" i="1"/>
  <c r="BW156" i="1"/>
  <c r="BV156" i="1"/>
  <c r="BW155" i="1"/>
  <c r="BV155" i="1"/>
  <c r="BW154" i="1"/>
  <c r="BV154" i="1"/>
  <c r="BW153" i="1"/>
  <c r="BV153" i="1"/>
  <c r="BW152" i="1"/>
  <c r="BV152" i="1"/>
  <c r="BW151" i="1"/>
  <c r="BV151" i="1"/>
  <c r="BW150" i="1"/>
  <c r="BV150" i="1"/>
  <c r="BW149" i="1"/>
  <c r="BV149" i="1"/>
  <c r="BW148" i="1"/>
  <c r="BV148" i="1"/>
  <c r="BW147" i="1"/>
  <c r="BV147" i="1"/>
  <c r="BW146" i="1"/>
  <c r="BV146" i="1"/>
  <c r="BW145" i="1"/>
  <c r="BV145" i="1"/>
  <c r="BW144" i="1"/>
  <c r="BV144" i="1"/>
  <c r="BW143" i="1"/>
  <c r="BV143" i="1"/>
  <c r="BW142" i="1"/>
  <c r="BV142" i="1"/>
  <c r="BW141" i="1"/>
  <c r="BV141" i="1"/>
  <c r="BW140" i="1"/>
  <c r="BV140" i="1"/>
  <c r="BW139" i="1"/>
  <c r="BV139" i="1"/>
  <c r="BW138" i="1"/>
  <c r="BV138" i="1"/>
  <c r="BW137" i="1"/>
  <c r="BV137" i="1"/>
  <c r="BW136" i="1"/>
  <c r="BV136" i="1"/>
  <c r="BW135" i="1"/>
  <c r="BV135" i="1"/>
  <c r="BW134" i="1"/>
  <c r="BV134" i="1"/>
  <c r="BW133" i="1"/>
  <c r="BV133" i="1"/>
  <c r="BW132" i="1"/>
  <c r="BV132" i="1"/>
  <c r="BW131" i="1"/>
  <c r="BV131" i="1"/>
  <c r="BW130" i="1"/>
  <c r="BV130" i="1"/>
  <c r="BW129" i="1"/>
  <c r="BV129" i="1"/>
  <c r="BW128" i="1"/>
  <c r="BV128" i="1"/>
  <c r="BW127" i="1"/>
  <c r="BV127" i="1"/>
  <c r="BW126" i="1"/>
  <c r="BV126" i="1"/>
  <c r="BW125" i="1"/>
  <c r="BV125" i="1"/>
  <c r="BW124" i="1"/>
  <c r="BV124" i="1"/>
  <c r="BW123" i="1"/>
  <c r="BV123" i="1"/>
  <c r="BW122" i="1"/>
  <c r="BV122" i="1"/>
  <c r="BW121" i="1"/>
  <c r="BV121" i="1"/>
  <c r="BW120" i="1"/>
  <c r="BV120" i="1"/>
  <c r="BW119" i="1"/>
  <c r="BV119" i="1"/>
  <c r="BW118" i="1"/>
  <c r="BV118" i="1"/>
  <c r="BW117" i="1"/>
  <c r="BV117" i="1"/>
  <c r="BW116" i="1"/>
  <c r="BV116" i="1"/>
  <c r="BW115" i="1"/>
  <c r="BV115" i="1"/>
  <c r="BW114" i="1"/>
  <c r="BV114" i="1"/>
  <c r="BW113" i="1"/>
  <c r="BV113" i="1"/>
  <c r="BW112" i="1"/>
  <c r="BV112" i="1"/>
  <c r="BW111" i="1"/>
  <c r="BV111" i="1"/>
  <c r="BW110" i="1"/>
  <c r="BV110" i="1"/>
  <c r="BW109" i="1"/>
  <c r="BV109" i="1"/>
  <c r="BW108" i="1"/>
  <c r="BV108" i="1"/>
  <c r="BW107" i="1"/>
  <c r="BV107" i="1"/>
  <c r="BW106" i="1"/>
  <c r="BV106" i="1"/>
  <c r="BW105" i="1"/>
  <c r="BV105" i="1"/>
  <c r="BW104" i="1"/>
  <c r="BV104" i="1"/>
  <c r="BW103" i="1"/>
  <c r="BV103" i="1"/>
  <c r="BW102" i="1"/>
  <c r="BV102" i="1"/>
  <c r="BW101" i="1"/>
  <c r="BV101" i="1"/>
  <c r="BW100" i="1"/>
  <c r="BV100" i="1"/>
  <c r="BW99" i="1"/>
  <c r="BV99" i="1"/>
  <c r="BW98" i="1"/>
  <c r="BV98" i="1"/>
  <c r="BW97" i="1"/>
  <c r="BV97" i="1"/>
  <c r="BW96" i="1"/>
  <c r="BV96" i="1"/>
  <c r="BW95" i="1"/>
  <c r="BV95" i="1"/>
  <c r="BW94" i="1"/>
  <c r="BV94" i="1"/>
  <c r="BW93" i="1"/>
  <c r="BV93" i="1"/>
  <c r="BW92" i="1"/>
  <c r="BV92" i="1"/>
  <c r="BW91" i="1"/>
  <c r="BV91" i="1"/>
  <c r="BW90" i="1"/>
  <c r="BV90" i="1"/>
  <c r="BW89" i="1"/>
  <c r="BV89" i="1"/>
  <c r="BW88" i="1"/>
  <c r="BV88" i="1"/>
  <c r="BW87" i="1"/>
  <c r="BV87" i="1"/>
  <c r="BW86" i="1"/>
  <c r="BV86" i="1"/>
  <c r="BW85" i="1"/>
  <c r="BV85" i="1"/>
  <c r="BW84" i="1"/>
  <c r="BV84" i="1"/>
  <c r="BW83" i="1"/>
  <c r="BV83" i="1"/>
  <c r="BW82" i="1"/>
  <c r="BV82" i="1"/>
  <c r="BW81" i="1"/>
  <c r="BV81" i="1"/>
  <c r="BW80" i="1"/>
  <c r="BV80" i="1"/>
  <c r="BW79" i="1"/>
  <c r="BV79" i="1"/>
  <c r="BW78" i="1"/>
  <c r="BV78" i="1"/>
  <c r="BW77" i="1"/>
  <c r="BV77" i="1"/>
  <c r="BW76" i="1"/>
  <c r="BV76" i="1"/>
  <c r="BW75" i="1"/>
  <c r="BV75" i="1"/>
  <c r="BW74" i="1"/>
  <c r="BV74" i="1"/>
  <c r="BW73" i="1"/>
  <c r="BV73" i="1"/>
  <c r="BW72" i="1"/>
  <c r="BV72" i="1"/>
  <c r="BW71" i="1"/>
  <c r="BV71" i="1"/>
  <c r="BW70" i="1"/>
  <c r="BV70" i="1"/>
  <c r="BW69" i="1"/>
  <c r="BV69" i="1"/>
  <c r="BW68" i="1"/>
  <c r="BV68" i="1"/>
  <c r="BW67" i="1"/>
  <c r="BV67" i="1"/>
  <c r="BW66" i="1"/>
  <c r="BV66" i="1"/>
  <c r="BW65" i="1"/>
  <c r="BV65" i="1"/>
  <c r="BW64" i="1"/>
  <c r="BV64" i="1"/>
  <c r="BW63" i="1"/>
  <c r="BV63" i="1"/>
  <c r="BW62" i="1"/>
  <c r="BV62" i="1"/>
  <c r="BW61" i="1"/>
  <c r="BV61" i="1"/>
  <c r="BW60" i="1"/>
  <c r="BV60" i="1"/>
  <c r="BW59" i="1"/>
  <c r="BV59" i="1"/>
  <c r="BW58" i="1"/>
  <c r="BV58" i="1"/>
  <c r="BW57" i="1"/>
  <c r="BV57" i="1"/>
  <c r="BW56" i="1"/>
  <c r="BV56" i="1"/>
  <c r="BW55" i="1"/>
  <c r="BV55" i="1"/>
  <c r="BW54" i="1"/>
  <c r="BV54" i="1"/>
  <c r="BW53" i="1"/>
  <c r="BV53" i="1"/>
  <c r="BW52" i="1"/>
  <c r="BV52" i="1"/>
  <c r="BW51" i="1"/>
  <c r="BV51" i="1"/>
  <c r="BW50" i="1"/>
  <c r="BV50" i="1"/>
  <c r="BW49" i="1"/>
  <c r="BV49" i="1"/>
  <c r="BW48" i="1"/>
  <c r="BV48" i="1"/>
  <c r="BW47" i="1"/>
  <c r="BV47" i="1"/>
  <c r="BW46" i="1"/>
  <c r="BV46" i="1"/>
  <c r="BW45" i="1"/>
  <c r="BV45" i="1"/>
  <c r="BW44" i="1"/>
  <c r="BV44" i="1"/>
  <c r="BW43" i="1"/>
  <c r="BV43" i="1"/>
  <c r="BW42" i="1"/>
  <c r="BV42" i="1"/>
  <c r="BW41" i="1"/>
  <c r="BV41" i="1"/>
  <c r="BW40" i="1"/>
  <c r="BV40" i="1"/>
  <c r="BW39" i="1"/>
  <c r="BV39" i="1"/>
  <c r="BW38" i="1"/>
  <c r="BV38" i="1"/>
  <c r="BW37" i="1"/>
  <c r="BV37" i="1"/>
  <c r="BW36" i="1"/>
  <c r="BV36" i="1"/>
  <c r="BW35" i="1"/>
  <c r="BV35" i="1"/>
  <c r="BW34" i="1"/>
  <c r="BV34" i="1"/>
  <c r="BW33" i="1"/>
  <c r="BV33" i="1"/>
  <c r="BW32" i="1"/>
  <c r="BV32" i="1"/>
  <c r="BW31" i="1"/>
  <c r="BV31" i="1"/>
  <c r="BW30" i="1"/>
  <c r="BV30" i="1"/>
  <c r="BW29" i="1"/>
  <c r="BV29" i="1"/>
  <c r="BW28" i="1"/>
  <c r="BV28" i="1"/>
  <c r="BW27" i="1"/>
  <c r="BV27" i="1"/>
  <c r="BW26" i="1"/>
  <c r="BV26" i="1"/>
  <c r="BW25" i="1"/>
  <c r="BV25" i="1"/>
  <c r="BW24" i="1"/>
  <c r="BV24" i="1"/>
  <c r="BW23" i="1"/>
  <c r="BV23" i="1"/>
  <c r="BW22" i="1"/>
  <c r="BV22" i="1"/>
  <c r="BW21" i="1"/>
  <c r="BV21" i="1"/>
  <c r="BW20" i="1"/>
  <c r="BV20" i="1"/>
  <c r="BW19" i="1"/>
  <c r="BV19" i="1"/>
  <c r="BW18" i="1"/>
  <c r="BV18" i="1"/>
  <c r="BW17" i="1"/>
  <c r="BV17" i="1"/>
  <c r="BW16" i="1"/>
  <c r="BV16" i="1"/>
  <c r="BW15" i="1"/>
  <c r="BV15" i="1"/>
  <c r="BW14" i="1"/>
  <c r="BV14" i="1"/>
  <c r="BW13" i="1"/>
  <c r="BV13" i="1"/>
  <c r="BW12" i="1"/>
  <c r="BV12" i="1"/>
  <c r="BW11" i="1"/>
  <c r="BV11" i="1"/>
  <c r="BW10" i="1"/>
  <c r="BV10" i="1"/>
  <c r="BW9" i="1"/>
  <c r="BV9" i="1"/>
  <c r="BW8" i="1"/>
  <c r="BV8" i="1"/>
  <c r="BW7" i="1"/>
  <c r="BV7" i="1"/>
  <c r="BW6" i="1"/>
  <c r="BV6" i="1"/>
  <c r="BW5" i="1"/>
  <c r="BV5" i="1"/>
  <c r="BU504" i="1"/>
  <c r="BT504" i="1"/>
  <c r="BS504" i="1"/>
  <c r="BR504" i="1"/>
  <c r="BQ504" i="1"/>
  <c r="BP504" i="1"/>
  <c r="BO504" i="1"/>
  <c r="BU503" i="1"/>
  <c r="BT503" i="1"/>
  <c r="BS503" i="1"/>
  <c r="BR503" i="1"/>
  <c r="BQ503" i="1"/>
  <c r="BP503" i="1"/>
  <c r="BO503" i="1"/>
  <c r="BU502" i="1"/>
  <c r="BT502" i="1"/>
  <c r="BS502" i="1"/>
  <c r="BR502" i="1"/>
  <c r="BQ502" i="1"/>
  <c r="BP502" i="1"/>
  <c r="BO502" i="1"/>
  <c r="BU501" i="1"/>
  <c r="BT501" i="1"/>
  <c r="BS501" i="1"/>
  <c r="BR501" i="1"/>
  <c r="BQ501" i="1"/>
  <c r="BP501" i="1"/>
  <c r="BO501" i="1"/>
  <c r="BU500" i="1"/>
  <c r="BT500" i="1"/>
  <c r="BS500" i="1"/>
  <c r="BR500" i="1"/>
  <c r="BQ500" i="1"/>
  <c r="BP500" i="1"/>
  <c r="BO500" i="1"/>
  <c r="BU499" i="1"/>
  <c r="BT499" i="1"/>
  <c r="BS499" i="1"/>
  <c r="BR499" i="1"/>
  <c r="BQ499" i="1"/>
  <c r="BP499" i="1"/>
  <c r="BO499" i="1"/>
  <c r="BU498" i="1"/>
  <c r="BT498" i="1"/>
  <c r="BS498" i="1"/>
  <c r="BR498" i="1"/>
  <c r="BQ498" i="1"/>
  <c r="BP498" i="1"/>
  <c r="BO498" i="1"/>
  <c r="BU497" i="1"/>
  <c r="BT497" i="1"/>
  <c r="BS497" i="1"/>
  <c r="BR497" i="1"/>
  <c r="BQ497" i="1"/>
  <c r="BP497" i="1"/>
  <c r="BO497" i="1"/>
  <c r="BU496" i="1"/>
  <c r="BT496" i="1"/>
  <c r="BS496" i="1"/>
  <c r="BR496" i="1"/>
  <c r="BQ496" i="1"/>
  <c r="BP496" i="1"/>
  <c r="BO496" i="1"/>
  <c r="BU495" i="1"/>
  <c r="BT495" i="1"/>
  <c r="BS495" i="1"/>
  <c r="BR495" i="1"/>
  <c r="BQ495" i="1"/>
  <c r="BP495" i="1"/>
  <c r="BO495" i="1"/>
  <c r="BU494" i="1"/>
  <c r="BT494" i="1"/>
  <c r="BS494" i="1"/>
  <c r="BR494" i="1"/>
  <c r="BQ494" i="1"/>
  <c r="BP494" i="1"/>
  <c r="BO494" i="1"/>
  <c r="BU493" i="1"/>
  <c r="BT493" i="1"/>
  <c r="BS493" i="1"/>
  <c r="BR493" i="1"/>
  <c r="BQ493" i="1"/>
  <c r="BP493" i="1"/>
  <c r="BO493" i="1"/>
  <c r="BU492" i="1"/>
  <c r="BT492" i="1"/>
  <c r="BS492" i="1"/>
  <c r="BR492" i="1"/>
  <c r="BQ492" i="1"/>
  <c r="BP492" i="1"/>
  <c r="BO492" i="1"/>
  <c r="BU491" i="1"/>
  <c r="BT491" i="1"/>
  <c r="BS491" i="1"/>
  <c r="BR491" i="1"/>
  <c r="BQ491" i="1"/>
  <c r="BP491" i="1"/>
  <c r="BO491" i="1"/>
  <c r="BU490" i="1"/>
  <c r="BT490" i="1"/>
  <c r="BS490" i="1"/>
  <c r="BR490" i="1"/>
  <c r="BQ490" i="1"/>
  <c r="BP490" i="1"/>
  <c r="BO490" i="1"/>
  <c r="BU489" i="1"/>
  <c r="BT489" i="1"/>
  <c r="BS489" i="1"/>
  <c r="BR489" i="1"/>
  <c r="BQ489" i="1"/>
  <c r="BP489" i="1"/>
  <c r="BO489" i="1"/>
  <c r="BU488" i="1"/>
  <c r="BT488" i="1"/>
  <c r="BS488" i="1"/>
  <c r="BR488" i="1"/>
  <c r="BQ488" i="1"/>
  <c r="BP488" i="1"/>
  <c r="BO488" i="1"/>
  <c r="BU487" i="1"/>
  <c r="BT487" i="1"/>
  <c r="BS487" i="1"/>
  <c r="BR487" i="1"/>
  <c r="BQ487" i="1"/>
  <c r="BP487" i="1"/>
  <c r="BO487" i="1"/>
  <c r="BU486" i="1"/>
  <c r="BT486" i="1"/>
  <c r="BS486" i="1"/>
  <c r="BR486" i="1"/>
  <c r="BQ486" i="1"/>
  <c r="BP486" i="1"/>
  <c r="BO486" i="1"/>
  <c r="BU485" i="1"/>
  <c r="BT485" i="1"/>
  <c r="BS485" i="1"/>
  <c r="BR485" i="1"/>
  <c r="BQ485" i="1"/>
  <c r="BP485" i="1"/>
  <c r="BO485" i="1"/>
  <c r="BU484" i="1"/>
  <c r="BT484" i="1"/>
  <c r="BS484" i="1"/>
  <c r="BR484" i="1"/>
  <c r="BQ484" i="1"/>
  <c r="BP484" i="1"/>
  <c r="BO484" i="1"/>
  <c r="BU483" i="1"/>
  <c r="BT483" i="1"/>
  <c r="BS483" i="1"/>
  <c r="BR483" i="1"/>
  <c r="BQ483" i="1"/>
  <c r="BP483" i="1"/>
  <c r="BO483" i="1"/>
  <c r="BU482" i="1"/>
  <c r="BT482" i="1"/>
  <c r="BS482" i="1"/>
  <c r="BR482" i="1"/>
  <c r="BQ482" i="1"/>
  <c r="BP482" i="1"/>
  <c r="BO482" i="1"/>
  <c r="BU481" i="1"/>
  <c r="BT481" i="1"/>
  <c r="BS481" i="1"/>
  <c r="BR481" i="1"/>
  <c r="BQ481" i="1"/>
  <c r="BP481" i="1"/>
  <c r="BO481" i="1"/>
  <c r="BU480" i="1"/>
  <c r="BT480" i="1"/>
  <c r="BS480" i="1"/>
  <c r="BR480" i="1"/>
  <c r="BQ480" i="1"/>
  <c r="BP480" i="1"/>
  <c r="BO480" i="1"/>
  <c r="BU479" i="1"/>
  <c r="BT479" i="1"/>
  <c r="BS479" i="1"/>
  <c r="BR479" i="1"/>
  <c r="BQ479" i="1"/>
  <c r="BP479" i="1"/>
  <c r="BO479" i="1"/>
  <c r="BU478" i="1"/>
  <c r="BT478" i="1"/>
  <c r="BS478" i="1"/>
  <c r="BR478" i="1"/>
  <c r="BQ478" i="1"/>
  <c r="BP478" i="1"/>
  <c r="BO478" i="1"/>
  <c r="BU477" i="1"/>
  <c r="BT477" i="1"/>
  <c r="BS477" i="1"/>
  <c r="BR477" i="1"/>
  <c r="BQ477" i="1"/>
  <c r="BP477" i="1"/>
  <c r="BO477" i="1"/>
  <c r="BU476" i="1"/>
  <c r="BT476" i="1"/>
  <c r="BS476" i="1"/>
  <c r="BR476" i="1"/>
  <c r="BQ476" i="1"/>
  <c r="BP476" i="1"/>
  <c r="BO476" i="1"/>
  <c r="BU475" i="1"/>
  <c r="BT475" i="1"/>
  <c r="BS475" i="1"/>
  <c r="BR475" i="1"/>
  <c r="BQ475" i="1"/>
  <c r="BP475" i="1"/>
  <c r="BO475" i="1"/>
  <c r="BU474" i="1"/>
  <c r="BT474" i="1"/>
  <c r="BS474" i="1"/>
  <c r="BR474" i="1"/>
  <c r="BQ474" i="1"/>
  <c r="BP474" i="1"/>
  <c r="BO474" i="1"/>
  <c r="BU473" i="1"/>
  <c r="BT473" i="1"/>
  <c r="BS473" i="1"/>
  <c r="BR473" i="1"/>
  <c r="BQ473" i="1"/>
  <c r="BP473" i="1"/>
  <c r="BO473" i="1"/>
  <c r="BU472" i="1"/>
  <c r="BT472" i="1"/>
  <c r="BS472" i="1"/>
  <c r="BR472" i="1"/>
  <c r="BQ472" i="1"/>
  <c r="BP472" i="1"/>
  <c r="BO472" i="1"/>
  <c r="BU471" i="1"/>
  <c r="BT471" i="1"/>
  <c r="BS471" i="1"/>
  <c r="BR471" i="1"/>
  <c r="BQ471" i="1"/>
  <c r="BP471" i="1"/>
  <c r="BO471" i="1"/>
  <c r="BU470" i="1"/>
  <c r="BT470" i="1"/>
  <c r="BS470" i="1"/>
  <c r="BR470" i="1"/>
  <c r="BQ470" i="1"/>
  <c r="BP470" i="1"/>
  <c r="BO470" i="1"/>
  <c r="BU469" i="1"/>
  <c r="BT469" i="1"/>
  <c r="BS469" i="1"/>
  <c r="BR469" i="1"/>
  <c r="BQ469" i="1"/>
  <c r="BP469" i="1"/>
  <c r="BO469" i="1"/>
  <c r="BU468" i="1"/>
  <c r="BT468" i="1"/>
  <c r="BS468" i="1"/>
  <c r="BR468" i="1"/>
  <c r="BQ468" i="1"/>
  <c r="BP468" i="1"/>
  <c r="BO468" i="1"/>
  <c r="BU467" i="1"/>
  <c r="BT467" i="1"/>
  <c r="BS467" i="1"/>
  <c r="BR467" i="1"/>
  <c r="BQ467" i="1"/>
  <c r="BP467" i="1"/>
  <c r="BO467" i="1"/>
  <c r="BU466" i="1"/>
  <c r="BT466" i="1"/>
  <c r="BS466" i="1"/>
  <c r="BR466" i="1"/>
  <c r="BQ466" i="1"/>
  <c r="BP466" i="1"/>
  <c r="BO466" i="1"/>
  <c r="BU465" i="1"/>
  <c r="BT465" i="1"/>
  <c r="BS465" i="1"/>
  <c r="BR465" i="1"/>
  <c r="BQ465" i="1"/>
  <c r="BP465" i="1"/>
  <c r="BO465" i="1"/>
  <c r="BU464" i="1"/>
  <c r="BT464" i="1"/>
  <c r="BS464" i="1"/>
  <c r="BR464" i="1"/>
  <c r="BQ464" i="1"/>
  <c r="BP464" i="1"/>
  <c r="BO464" i="1"/>
  <c r="BU463" i="1"/>
  <c r="BT463" i="1"/>
  <c r="BS463" i="1"/>
  <c r="BR463" i="1"/>
  <c r="BQ463" i="1"/>
  <c r="BP463" i="1"/>
  <c r="BO463" i="1"/>
  <c r="BU462" i="1"/>
  <c r="BT462" i="1"/>
  <c r="BS462" i="1"/>
  <c r="BR462" i="1"/>
  <c r="BQ462" i="1"/>
  <c r="BP462" i="1"/>
  <c r="BO462" i="1"/>
  <c r="BU461" i="1"/>
  <c r="BT461" i="1"/>
  <c r="BS461" i="1"/>
  <c r="BR461" i="1"/>
  <c r="BQ461" i="1"/>
  <c r="BP461" i="1"/>
  <c r="BO461" i="1"/>
  <c r="BU460" i="1"/>
  <c r="BT460" i="1"/>
  <c r="BS460" i="1"/>
  <c r="BR460" i="1"/>
  <c r="BQ460" i="1"/>
  <c r="BP460" i="1"/>
  <c r="BO460" i="1"/>
  <c r="BU459" i="1"/>
  <c r="BT459" i="1"/>
  <c r="BS459" i="1"/>
  <c r="BR459" i="1"/>
  <c r="BQ459" i="1"/>
  <c r="BP459" i="1"/>
  <c r="BO459" i="1"/>
  <c r="BU458" i="1"/>
  <c r="BT458" i="1"/>
  <c r="BS458" i="1"/>
  <c r="BR458" i="1"/>
  <c r="BQ458" i="1"/>
  <c r="BP458" i="1"/>
  <c r="BO458" i="1"/>
  <c r="BU457" i="1"/>
  <c r="BT457" i="1"/>
  <c r="BS457" i="1"/>
  <c r="BR457" i="1"/>
  <c r="BQ457" i="1"/>
  <c r="BP457" i="1"/>
  <c r="BO457" i="1"/>
  <c r="BU456" i="1"/>
  <c r="BT456" i="1"/>
  <c r="BS456" i="1"/>
  <c r="BR456" i="1"/>
  <c r="BQ456" i="1"/>
  <c r="BP456" i="1"/>
  <c r="BO456" i="1"/>
  <c r="BU455" i="1"/>
  <c r="BT455" i="1"/>
  <c r="BS455" i="1"/>
  <c r="BR455" i="1"/>
  <c r="BQ455" i="1"/>
  <c r="BP455" i="1"/>
  <c r="BO455" i="1"/>
  <c r="BU454" i="1"/>
  <c r="BT454" i="1"/>
  <c r="BS454" i="1"/>
  <c r="BR454" i="1"/>
  <c r="BQ454" i="1"/>
  <c r="BP454" i="1"/>
  <c r="BO454" i="1"/>
  <c r="BU453" i="1"/>
  <c r="BT453" i="1"/>
  <c r="BS453" i="1"/>
  <c r="BR453" i="1"/>
  <c r="BQ453" i="1"/>
  <c r="BP453" i="1"/>
  <c r="BO453" i="1"/>
  <c r="BU452" i="1"/>
  <c r="BT452" i="1"/>
  <c r="BS452" i="1"/>
  <c r="BR452" i="1"/>
  <c r="BQ452" i="1"/>
  <c r="BP452" i="1"/>
  <c r="BO452" i="1"/>
  <c r="BU451" i="1"/>
  <c r="BT451" i="1"/>
  <c r="BS451" i="1"/>
  <c r="BR451" i="1"/>
  <c r="BQ451" i="1"/>
  <c r="BP451" i="1"/>
  <c r="BO451" i="1"/>
  <c r="BU450" i="1"/>
  <c r="BT450" i="1"/>
  <c r="BS450" i="1"/>
  <c r="BR450" i="1"/>
  <c r="BQ450" i="1"/>
  <c r="BP450" i="1"/>
  <c r="BO450" i="1"/>
  <c r="BU449" i="1"/>
  <c r="BT449" i="1"/>
  <c r="BS449" i="1"/>
  <c r="BR449" i="1"/>
  <c r="BQ449" i="1"/>
  <c r="BP449" i="1"/>
  <c r="BO449" i="1"/>
  <c r="BU448" i="1"/>
  <c r="BT448" i="1"/>
  <c r="BS448" i="1"/>
  <c r="BR448" i="1"/>
  <c r="BQ448" i="1"/>
  <c r="BP448" i="1"/>
  <c r="BO448" i="1"/>
  <c r="BU447" i="1"/>
  <c r="BT447" i="1"/>
  <c r="BS447" i="1"/>
  <c r="BR447" i="1"/>
  <c r="BQ447" i="1"/>
  <c r="BP447" i="1"/>
  <c r="BO447" i="1"/>
  <c r="BU446" i="1"/>
  <c r="BT446" i="1"/>
  <c r="BS446" i="1"/>
  <c r="BR446" i="1"/>
  <c r="BQ446" i="1"/>
  <c r="BP446" i="1"/>
  <c r="BO446" i="1"/>
  <c r="BU445" i="1"/>
  <c r="BT445" i="1"/>
  <c r="BS445" i="1"/>
  <c r="BR445" i="1"/>
  <c r="BQ445" i="1"/>
  <c r="BP445" i="1"/>
  <c r="BO445" i="1"/>
  <c r="BU444" i="1"/>
  <c r="BT444" i="1"/>
  <c r="BS444" i="1"/>
  <c r="BR444" i="1"/>
  <c r="BQ444" i="1"/>
  <c r="BP444" i="1"/>
  <c r="BO444" i="1"/>
  <c r="BU443" i="1"/>
  <c r="BT443" i="1"/>
  <c r="BS443" i="1"/>
  <c r="BR443" i="1"/>
  <c r="BQ443" i="1"/>
  <c r="BP443" i="1"/>
  <c r="BO443" i="1"/>
  <c r="BU442" i="1"/>
  <c r="BT442" i="1"/>
  <c r="BS442" i="1"/>
  <c r="BR442" i="1"/>
  <c r="BQ442" i="1"/>
  <c r="BP442" i="1"/>
  <c r="BO442" i="1"/>
  <c r="BU441" i="1"/>
  <c r="BT441" i="1"/>
  <c r="BS441" i="1"/>
  <c r="BR441" i="1"/>
  <c r="BQ441" i="1"/>
  <c r="BP441" i="1"/>
  <c r="BO441" i="1"/>
  <c r="BU440" i="1"/>
  <c r="BT440" i="1"/>
  <c r="BS440" i="1"/>
  <c r="BR440" i="1"/>
  <c r="BQ440" i="1"/>
  <c r="BP440" i="1"/>
  <c r="BO440" i="1"/>
  <c r="BU439" i="1"/>
  <c r="BT439" i="1"/>
  <c r="BS439" i="1"/>
  <c r="BR439" i="1"/>
  <c r="BQ439" i="1"/>
  <c r="BP439" i="1"/>
  <c r="BO439" i="1"/>
  <c r="BU438" i="1"/>
  <c r="BT438" i="1"/>
  <c r="BS438" i="1"/>
  <c r="BR438" i="1"/>
  <c r="BQ438" i="1"/>
  <c r="BP438" i="1"/>
  <c r="BO438" i="1"/>
  <c r="BU437" i="1"/>
  <c r="BT437" i="1"/>
  <c r="BS437" i="1"/>
  <c r="BR437" i="1"/>
  <c r="BQ437" i="1"/>
  <c r="BP437" i="1"/>
  <c r="BO437" i="1"/>
  <c r="BU436" i="1"/>
  <c r="BT436" i="1"/>
  <c r="BS436" i="1"/>
  <c r="BR436" i="1"/>
  <c r="BQ436" i="1"/>
  <c r="BP436" i="1"/>
  <c r="BO436" i="1"/>
  <c r="BU435" i="1"/>
  <c r="BT435" i="1"/>
  <c r="BS435" i="1"/>
  <c r="BR435" i="1"/>
  <c r="BQ435" i="1"/>
  <c r="BP435" i="1"/>
  <c r="BO435" i="1"/>
  <c r="BU434" i="1"/>
  <c r="BT434" i="1"/>
  <c r="BS434" i="1"/>
  <c r="BR434" i="1"/>
  <c r="BQ434" i="1"/>
  <c r="BP434" i="1"/>
  <c r="BO434" i="1"/>
  <c r="BU433" i="1"/>
  <c r="BT433" i="1"/>
  <c r="BS433" i="1"/>
  <c r="BR433" i="1"/>
  <c r="BQ433" i="1"/>
  <c r="BP433" i="1"/>
  <c r="BO433" i="1"/>
  <c r="BU432" i="1"/>
  <c r="BT432" i="1"/>
  <c r="BS432" i="1"/>
  <c r="BR432" i="1"/>
  <c r="BQ432" i="1"/>
  <c r="BP432" i="1"/>
  <c r="BO432" i="1"/>
  <c r="BU431" i="1"/>
  <c r="BT431" i="1"/>
  <c r="BS431" i="1"/>
  <c r="BR431" i="1"/>
  <c r="BQ431" i="1"/>
  <c r="BP431" i="1"/>
  <c r="BO431" i="1"/>
  <c r="BU430" i="1"/>
  <c r="BT430" i="1"/>
  <c r="BS430" i="1"/>
  <c r="BR430" i="1"/>
  <c r="BQ430" i="1"/>
  <c r="BP430" i="1"/>
  <c r="BO430" i="1"/>
  <c r="BU429" i="1"/>
  <c r="BT429" i="1"/>
  <c r="BS429" i="1"/>
  <c r="BR429" i="1"/>
  <c r="BQ429" i="1"/>
  <c r="BP429" i="1"/>
  <c r="BO429" i="1"/>
  <c r="BU428" i="1"/>
  <c r="BT428" i="1"/>
  <c r="BS428" i="1"/>
  <c r="BR428" i="1"/>
  <c r="BQ428" i="1"/>
  <c r="BP428" i="1"/>
  <c r="BO428" i="1"/>
  <c r="BU427" i="1"/>
  <c r="BT427" i="1"/>
  <c r="BS427" i="1"/>
  <c r="BR427" i="1"/>
  <c r="BQ427" i="1"/>
  <c r="BP427" i="1"/>
  <c r="BO427" i="1"/>
  <c r="BU426" i="1"/>
  <c r="BT426" i="1"/>
  <c r="BS426" i="1"/>
  <c r="BR426" i="1"/>
  <c r="BQ426" i="1"/>
  <c r="BP426" i="1"/>
  <c r="BO426" i="1"/>
  <c r="BU425" i="1"/>
  <c r="BT425" i="1"/>
  <c r="BS425" i="1"/>
  <c r="BR425" i="1"/>
  <c r="BQ425" i="1"/>
  <c r="BP425" i="1"/>
  <c r="BO425" i="1"/>
  <c r="BU424" i="1"/>
  <c r="BT424" i="1"/>
  <c r="BS424" i="1"/>
  <c r="BR424" i="1"/>
  <c r="BQ424" i="1"/>
  <c r="BP424" i="1"/>
  <c r="BO424" i="1"/>
  <c r="BU423" i="1"/>
  <c r="BT423" i="1"/>
  <c r="BS423" i="1"/>
  <c r="BR423" i="1"/>
  <c r="BQ423" i="1"/>
  <c r="BP423" i="1"/>
  <c r="BO423" i="1"/>
  <c r="BU422" i="1"/>
  <c r="BT422" i="1"/>
  <c r="BS422" i="1"/>
  <c r="BR422" i="1"/>
  <c r="BQ422" i="1"/>
  <c r="BP422" i="1"/>
  <c r="BO422" i="1"/>
  <c r="BU421" i="1"/>
  <c r="BT421" i="1"/>
  <c r="BS421" i="1"/>
  <c r="BR421" i="1"/>
  <c r="BQ421" i="1"/>
  <c r="BP421" i="1"/>
  <c r="BO421" i="1"/>
  <c r="BU420" i="1"/>
  <c r="BT420" i="1"/>
  <c r="BS420" i="1"/>
  <c r="BR420" i="1"/>
  <c r="BQ420" i="1"/>
  <c r="BP420" i="1"/>
  <c r="BO420" i="1"/>
  <c r="BU419" i="1"/>
  <c r="BT419" i="1"/>
  <c r="BS419" i="1"/>
  <c r="BR419" i="1"/>
  <c r="BQ419" i="1"/>
  <c r="BP419" i="1"/>
  <c r="BO419" i="1"/>
  <c r="BU418" i="1"/>
  <c r="BT418" i="1"/>
  <c r="BS418" i="1"/>
  <c r="BR418" i="1"/>
  <c r="BQ418" i="1"/>
  <c r="BP418" i="1"/>
  <c r="BO418" i="1"/>
  <c r="BU417" i="1"/>
  <c r="BT417" i="1"/>
  <c r="BS417" i="1"/>
  <c r="BR417" i="1"/>
  <c r="BQ417" i="1"/>
  <c r="BP417" i="1"/>
  <c r="BO417" i="1"/>
  <c r="BU416" i="1"/>
  <c r="BT416" i="1"/>
  <c r="BS416" i="1"/>
  <c r="BR416" i="1"/>
  <c r="BQ416" i="1"/>
  <c r="BP416" i="1"/>
  <c r="BO416" i="1"/>
  <c r="BU415" i="1"/>
  <c r="BT415" i="1"/>
  <c r="BS415" i="1"/>
  <c r="BR415" i="1"/>
  <c r="BQ415" i="1"/>
  <c r="BP415" i="1"/>
  <c r="BO415" i="1"/>
  <c r="BU414" i="1"/>
  <c r="BT414" i="1"/>
  <c r="BS414" i="1"/>
  <c r="BR414" i="1"/>
  <c r="BQ414" i="1"/>
  <c r="BP414" i="1"/>
  <c r="BO414" i="1"/>
  <c r="BU413" i="1"/>
  <c r="BT413" i="1"/>
  <c r="BS413" i="1"/>
  <c r="BR413" i="1"/>
  <c r="BQ413" i="1"/>
  <c r="BP413" i="1"/>
  <c r="BO413" i="1"/>
  <c r="BU412" i="1"/>
  <c r="BT412" i="1"/>
  <c r="BS412" i="1"/>
  <c r="BR412" i="1"/>
  <c r="BQ412" i="1"/>
  <c r="BP412" i="1"/>
  <c r="BO412" i="1"/>
  <c r="BU411" i="1"/>
  <c r="BT411" i="1"/>
  <c r="BS411" i="1"/>
  <c r="BR411" i="1"/>
  <c r="BQ411" i="1"/>
  <c r="BP411" i="1"/>
  <c r="BO411" i="1"/>
  <c r="BU410" i="1"/>
  <c r="BT410" i="1"/>
  <c r="BS410" i="1"/>
  <c r="BR410" i="1"/>
  <c r="BQ410" i="1"/>
  <c r="BP410" i="1"/>
  <c r="BO410" i="1"/>
  <c r="BU409" i="1"/>
  <c r="BT409" i="1"/>
  <c r="BS409" i="1"/>
  <c r="BR409" i="1"/>
  <c r="BQ409" i="1"/>
  <c r="BP409" i="1"/>
  <c r="BO409" i="1"/>
  <c r="BU408" i="1"/>
  <c r="BT408" i="1"/>
  <c r="BS408" i="1"/>
  <c r="BR408" i="1"/>
  <c r="BQ408" i="1"/>
  <c r="BP408" i="1"/>
  <c r="BO408" i="1"/>
  <c r="BU407" i="1"/>
  <c r="BT407" i="1"/>
  <c r="BS407" i="1"/>
  <c r="BR407" i="1"/>
  <c r="BQ407" i="1"/>
  <c r="BP407" i="1"/>
  <c r="BO407" i="1"/>
  <c r="BU406" i="1"/>
  <c r="BT406" i="1"/>
  <c r="BS406" i="1"/>
  <c r="BR406" i="1"/>
  <c r="BQ406" i="1"/>
  <c r="BP406" i="1"/>
  <c r="BO406" i="1"/>
  <c r="BU405" i="1"/>
  <c r="BT405" i="1"/>
  <c r="BS405" i="1"/>
  <c r="BR405" i="1"/>
  <c r="BQ405" i="1"/>
  <c r="BP405" i="1"/>
  <c r="BO405" i="1"/>
  <c r="BU404" i="1"/>
  <c r="BT404" i="1"/>
  <c r="BS404" i="1"/>
  <c r="BR404" i="1"/>
  <c r="BQ404" i="1"/>
  <c r="BP404" i="1"/>
  <c r="BO404" i="1"/>
  <c r="BU403" i="1"/>
  <c r="BT403" i="1"/>
  <c r="BS403" i="1"/>
  <c r="BR403" i="1"/>
  <c r="BQ403" i="1"/>
  <c r="BP403" i="1"/>
  <c r="BO403" i="1"/>
  <c r="BU402" i="1"/>
  <c r="BT402" i="1"/>
  <c r="BS402" i="1"/>
  <c r="BR402" i="1"/>
  <c r="BQ402" i="1"/>
  <c r="BP402" i="1"/>
  <c r="BO402" i="1"/>
  <c r="BU401" i="1"/>
  <c r="BT401" i="1"/>
  <c r="BS401" i="1"/>
  <c r="BR401" i="1"/>
  <c r="BQ401" i="1"/>
  <c r="BP401" i="1"/>
  <c r="BO401" i="1"/>
  <c r="BU400" i="1"/>
  <c r="BT400" i="1"/>
  <c r="BS400" i="1"/>
  <c r="BR400" i="1"/>
  <c r="BQ400" i="1"/>
  <c r="BP400" i="1"/>
  <c r="BO400" i="1"/>
  <c r="BU399" i="1"/>
  <c r="BT399" i="1"/>
  <c r="BS399" i="1"/>
  <c r="BR399" i="1"/>
  <c r="BQ399" i="1"/>
  <c r="BP399" i="1"/>
  <c r="BO399" i="1"/>
  <c r="BU398" i="1"/>
  <c r="BT398" i="1"/>
  <c r="BS398" i="1"/>
  <c r="BR398" i="1"/>
  <c r="BQ398" i="1"/>
  <c r="BP398" i="1"/>
  <c r="BO398" i="1"/>
  <c r="BU397" i="1"/>
  <c r="BT397" i="1"/>
  <c r="BS397" i="1"/>
  <c r="BR397" i="1"/>
  <c r="BQ397" i="1"/>
  <c r="BP397" i="1"/>
  <c r="BO397" i="1"/>
  <c r="BU396" i="1"/>
  <c r="BT396" i="1"/>
  <c r="BS396" i="1"/>
  <c r="BR396" i="1"/>
  <c r="BQ396" i="1"/>
  <c r="BP396" i="1"/>
  <c r="BO396" i="1"/>
  <c r="BU395" i="1"/>
  <c r="BT395" i="1"/>
  <c r="BS395" i="1"/>
  <c r="BR395" i="1"/>
  <c r="BQ395" i="1"/>
  <c r="BP395" i="1"/>
  <c r="BO395" i="1"/>
  <c r="BU394" i="1"/>
  <c r="BT394" i="1"/>
  <c r="BS394" i="1"/>
  <c r="BR394" i="1"/>
  <c r="BQ394" i="1"/>
  <c r="BP394" i="1"/>
  <c r="BO394" i="1"/>
  <c r="BU393" i="1"/>
  <c r="BT393" i="1"/>
  <c r="BS393" i="1"/>
  <c r="BR393" i="1"/>
  <c r="BQ393" i="1"/>
  <c r="BP393" i="1"/>
  <c r="BO393" i="1"/>
  <c r="BU392" i="1"/>
  <c r="BT392" i="1"/>
  <c r="BS392" i="1"/>
  <c r="BR392" i="1"/>
  <c r="BQ392" i="1"/>
  <c r="BP392" i="1"/>
  <c r="BO392" i="1"/>
  <c r="BU391" i="1"/>
  <c r="BT391" i="1"/>
  <c r="BS391" i="1"/>
  <c r="BR391" i="1"/>
  <c r="BQ391" i="1"/>
  <c r="BP391" i="1"/>
  <c r="BO391" i="1"/>
  <c r="BU390" i="1"/>
  <c r="BT390" i="1"/>
  <c r="BS390" i="1"/>
  <c r="BR390" i="1"/>
  <c r="BQ390" i="1"/>
  <c r="BP390" i="1"/>
  <c r="BO390" i="1"/>
  <c r="BU389" i="1"/>
  <c r="BT389" i="1"/>
  <c r="BS389" i="1"/>
  <c r="BR389" i="1"/>
  <c r="BQ389" i="1"/>
  <c r="BP389" i="1"/>
  <c r="BO389" i="1"/>
  <c r="BU388" i="1"/>
  <c r="BT388" i="1"/>
  <c r="BS388" i="1"/>
  <c r="BR388" i="1"/>
  <c r="BQ388" i="1"/>
  <c r="BP388" i="1"/>
  <c r="BO388" i="1"/>
  <c r="BU387" i="1"/>
  <c r="BT387" i="1"/>
  <c r="BS387" i="1"/>
  <c r="BR387" i="1"/>
  <c r="BQ387" i="1"/>
  <c r="BP387" i="1"/>
  <c r="BO387" i="1"/>
  <c r="BU386" i="1"/>
  <c r="BT386" i="1"/>
  <c r="BS386" i="1"/>
  <c r="BR386" i="1"/>
  <c r="BQ386" i="1"/>
  <c r="BP386" i="1"/>
  <c r="BO386" i="1"/>
  <c r="BU385" i="1"/>
  <c r="BT385" i="1"/>
  <c r="BS385" i="1"/>
  <c r="BR385" i="1"/>
  <c r="BQ385" i="1"/>
  <c r="BP385" i="1"/>
  <c r="BO385" i="1"/>
  <c r="BU384" i="1"/>
  <c r="BT384" i="1"/>
  <c r="BS384" i="1"/>
  <c r="BR384" i="1"/>
  <c r="BQ384" i="1"/>
  <c r="BP384" i="1"/>
  <c r="BO384" i="1"/>
  <c r="BU383" i="1"/>
  <c r="BT383" i="1"/>
  <c r="BS383" i="1"/>
  <c r="BR383" i="1"/>
  <c r="BQ383" i="1"/>
  <c r="BP383" i="1"/>
  <c r="BO383" i="1"/>
  <c r="BU382" i="1"/>
  <c r="BT382" i="1"/>
  <c r="BS382" i="1"/>
  <c r="BR382" i="1"/>
  <c r="BQ382" i="1"/>
  <c r="BP382" i="1"/>
  <c r="BO382" i="1"/>
  <c r="BU381" i="1"/>
  <c r="BT381" i="1"/>
  <c r="BS381" i="1"/>
  <c r="BR381" i="1"/>
  <c r="BQ381" i="1"/>
  <c r="BP381" i="1"/>
  <c r="BO381" i="1"/>
  <c r="BU380" i="1"/>
  <c r="BT380" i="1"/>
  <c r="BS380" i="1"/>
  <c r="BR380" i="1"/>
  <c r="BQ380" i="1"/>
  <c r="BP380" i="1"/>
  <c r="BO380" i="1"/>
  <c r="BU379" i="1"/>
  <c r="BT379" i="1"/>
  <c r="BS379" i="1"/>
  <c r="BR379" i="1"/>
  <c r="BQ379" i="1"/>
  <c r="BP379" i="1"/>
  <c r="BO379" i="1"/>
  <c r="BU378" i="1"/>
  <c r="BT378" i="1"/>
  <c r="BS378" i="1"/>
  <c r="BR378" i="1"/>
  <c r="BQ378" i="1"/>
  <c r="BP378" i="1"/>
  <c r="BO378" i="1"/>
  <c r="BU377" i="1"/>
  <c r="BT377" i="1"/>
  <c r="BS377" i="1"/>
  <c r="BR377" i="1"/>
  <c r="BQ377" i="1"/>
  <c r="BP377" i="1"/>
  <c r="BO377" i="1"/>
  <c r="BU376" i="1"/>
  <c r="BT376" i="1"/>
  <c r="BS376" i="1"/>
  <c r="BR376" i="1"/>
  <c r="BQ376" i="1"/>
  <c r="BP376" i="1"/>
  <c r="BO376" i="1"/>
  <c r="BU375" i="1"/>
  <c r="BT375" i="1"/>
  <c r="BS375" i="1"/>
  <c r="BR375" i="1"/>
  <c r="BQ375" i="1"/>
  <c r="BP375" i="1"/>
  <c r="BO375" i="1"/>
  <c r="BU374" i="1"/>
  <c r="BT374" i="1"/>
  <c r="BS374" i="1"/>
  <c r="BR374" i="1"/>
  <c r="BQ374" i="1"/>
  <c r="BP374" i="1"/>
  <c r="BO374" i="1"/>
  <c r="BU373" i="1"/>
  <c r="BT373" i="1"/>
  <c r="BS373" i="1"/>
  <c r="BR373" i="1"/>
  <c r="BQ373" i="1"/>
  <c r="BP373" i="1"/>
  <c r="BO373" i="1"/>
  <c r="BU372" i="1"/>
  <c r="BT372" i="1"/>
  <c r="BS372" i="1"/>
  <c r="BR372" i="1"/>
  <c r="BQ372" i="1"/>
  <c r="BP372" i="1"/>
  <c r="BO372" i="1"/>
  <c r="BU371" i="1"/>
  <c r="BT371" i="1"/>
  <c r="BS371" i="1"/>
  <c r="BR371" i="1"/>
  <c r="BQ371" i="1"/>
  <c r="BP371" i="1"/>
  <c r="BO371" i="1"/>
  <c r="BU370" i="1"/>
  <c r="BT370" i="1"/>
  <c r="BS370" i="1"/>
  <c r="BR370" i="1"/>
  <c r="BQ370" i="1"/>
  <c r="BP370" i="1"/>
  <c r="BO370" i="1"/>
  <c r="BU369" i="1"/>
  <c r="BT369" i="1"/>
  <c r="BS369" i="1"/>
  <c r="BR369" i="1"/>
  <c r="BQ369" i="1"/>
  <c r="BP369" i="1"/>
  <c r="BO369" i="1"/>
  <c r="BU368" i="1"/>
  <c r="BT368" i="1"/>
  <c r="BS368" i="1"/>
  <c r="BR368" i="1"/>
  <c r="BQ368" i="1"/>
  <c r="BP368" i="1"/>
  <c r="BO368" i="1"/>
  <c r="BU367" i="1"/>
  <c r="BT367" i="1"/>
  <c r="BS367" i="1"/>
  <c r="BR367" i="1"/>
  <c r="BQ367" i="1"/>
  <c r="BP367" i="1"/>
  <c r="BO367" i="1"/>
  <c r="BU366" i="1"/>
  <c r="BT366" i="1"/>
  <c r="BS366" i="1"/>
  <c r="BR366" i="1"/>
  <c r="BQ366" i="1"/>
  <c r="BP366" i="1"/>
  <c r="BO366" i="1"/>
  <c r="BU365" i="1"/>
  <c r="BT365" i="1"/>
  <c r="BS365" i="1"/>
  <c r="BR365" i="1"/>
  <c r="BQ365" i="1"/>
  <c r="BP365" i="1"/>
  <c r="BO365" i="1"/>
  <c r="BU364" i="1"/>
  <c r="BT364" i="1"/>
  <c r="BS364" i="1"/>
  <c r="BR364" i="1"/>
  <c r="BQ364" i="1"/>
  <c r="BP364" i="1"/>
  <c r="BO364" i="1"/>
  <c r="BU363" i="1"/>
  <c r="BT363" i="1"/>
  <c r="BS363" i="1"/>
  <c r="BR363" i="1"/>
  <c r="BQ363" i="1"/>
  <c r="BP363" i="1"/>
  <c r="BO363" i="1"/>
  <c r="BU362" i="1"/>
  <c r="BT362" i="1"/>
  <c r="BS362" i="1"/>
  <c r="BR362" i="1"/>
  <c r="BQ362" i="1"/>
  <c r="BP362" i="1"/>
  <c r="BO362" i="1"/>
  <c r="BU361" i="1"/>
  <c r="BT361" i="1"/>
  <c r="BS361" i="1"/>
  <c r="BR361" i="1"/>
  <c r="BQ361" i="1"/>
  <c r="BP361" i="1"/>
  <c r="BO361" i="1"/>
  <c r="BU360" i="1"/>
  <c r="BT360" i="1"/>
  <c r="BS360" i="1"/>
  <c r="BR360" i="1"/>
  <c r="BQ360" i="1"/>
  <c r="BP360" i="1"/>
  <c r="BO360" i="1"/>
  <c r="BU359" i="1"/>
  <c r="BT359" i="1"/>
  <c r="BS359" i="1"/>
  <c r="BR359" i="1"/>
  <c r="BQ359" i="1"/>
  <c r="BP359" i="1"/>
  <c r="BO359" i="1"/>
  <c r="BU358" i="1"/>
  <c r="BT358" i="1"/>
  <c r="BS358" i="1"/>
  <c r="BR358" i="1"/>
  <c r="BQ358" i="1"/>
  <c r="BP358" i="1"/>
  <c r="BO358" i="1"/>
  <c r="BU357" i="1"/>
  <c r="BT357" i="1"/>
  <c r="BS357" i="1"/>
  <c r="BR357" i="1"/>
  <c r="BQ357" i="1"/>
  <c r="BP357" i="1"/>
  <c r="BO357" i="1"/>
  <c r="BU356" i="1"/>
  <c r="BT356" i="1"/>
  <c r="BS356" i="1"/>
  <c r="BR356" i="1"/>
  <c r="BQ356" i="1"/>
  <c r="BP356" i="1"/>
  <c r="BO356" i="1"/>
  <c r="BU355" i="1"/>
  <c r="BT355" i="1"/>
  <c r="BS355" i="1"/>
  <c r="BR355" i="1"/>
  <c r="BQ355" i="1"/>
  <c r="BP355" i="1"/>
  <c r="BO355" i="1"/>
  <c r="BU354" i="1"/>
  <c r="BT354" i="1"/>
  <c r="BS354" i="1"/>
  <c r="BR354" i="1"/>
  <c r="BQ354" i="1"/>
  <c r="BP354" i="1"/>
  <c r="BO354" i="1"/>
  <c r="BU353" i="1"/>
  <c r="BT353" i="1"/>
  <c r="BS353" i="1"/>
  <c r="BR353" i="1"/>
  <c r="BQ353" i="1"/>
  <c r="BP353" i="1"/>
  <c r="BO353" i="1"/>
  <c r="BU352" i="1"/>
  <c r="BT352" i="1"/>
  <c r="BS352" i="1"/>
  <c r="BR352" i="1"/>
  <c r="BQ352" i="1"/>
  <c r="BP352" i="1"/>
  <c r="BO352" i="1"/>
  <c r="BU351" i="1"/>
  <c r="BT351" i="1"/>
  <c r="BS351" i="1"/>
  <c r="BR351" i="1"/>
  <c r="BQ351" i="1"/>
  <c r="BP351" i="1"/>
  <c r="BO351" i="1"/>
  <c r="BU350" i="1"/>
  <c r="BT350" i="1"/>
  <c r="BS350" i="1"/>
  <c r="BR350" i="1"/>
  <c r="BQ350" i="1"/>
  <c r="BP350" i="1"/>
  <c r="BO350" i="1"/>
  <c r="BU349" i="1"/>
  <c r="BT349" i="1"/>
  <c r="BS349" i="1"/>
  <c r="BR349" i="1"/>
  <c r="BQ349" i="1"/>
  <c r="BP349" i="1"/>
  <c r="BO349" i="1"/>
  <c r="BU348" i="1"/>
  <c r="BT348" i="1"/>
  <c r="BS348" i="1"/>
  <c r="BR348" i="1"/>
  <c r="BQ348" i="1"/>
  <c r="BP348" i="1"/>
  <c r="BO348" i="1"/>
  <c r="BU347" i="1"/>
  <c r="BT347" i="1"/>
  <c r="BS347" i="1"/>
  <c r="BR347" i="1"/>
  <c r="BQ347" i="1"/>
  <c r="BP347" i="1"/>
  <c r="BO347" i="1"/>
  <c r="BU346" i="1"/>
  <c r="BT346" i="1"/>
  <c r="BS346" i="1"/>
  <c r="BR346" i="1"/>
  <c r="BQ346" i="1"/>
  <c r="BP346" i="1"/>
  <c r="BO346" i="1"/>
  <c r="BU345" i="1"/>
  <c r="BT345" i="1"/>
  <c r="BS345" i="1"/>
  <c r="BR345" i="1"/>
  <c r="BQ345" i="1"/>
  <c r="BP345" i="1"/>
  <c r="BO345" i="1"/>
  <c r="BU344" i="1"/>
  <c r="BT344" i="1"/>
  <c r="BS344" i="1"/>
  <c r="BR344" i="1"/>
  <c r="BQ344" i="1"/>
  <c r="BP344" i="1"/>
  <c r="BO344" i="1"/>
  <c r="BU343" i="1"/>
  <c r="BT343" i="1"/>
  <c r="BS343" i="1"/>
  <c r="BR343" i="1"/>
  <c r="BQ343" i="1"/>
  <c r="BP343" i="1"/>
  <c r="BO343" i="1"/>
  <c r="BU342" i="1"/>
  <c r="BT342" i="1"/>
  <c r="BS342" i="1"/>
  <c r="BR342" i="1"/>
  <c r="BQ342" i="1"/>
  <c r="BP342" i="1"/>
  <c r="BO342" i="1"/>
  <c r="BU341" i="1"/>
  <c r="BT341" i="1"/>
  <c r="BS341" i="1"/>
  <c r="BR341" i="1"/>
  <c r="BQ341" i="1"/>
  <c r="BP341" i="1"/>
  <c r="BO341" i="1"/>
  <c r="BU340" i="1"/>
  <c r="BT340" i="1"/>
  <c r="BS340" i="1"/>
  <c r="BR340" i="1"/>
  <c r="BQ340" i="1"/>
  <c r="BP340" i="1"/>
  <c r="BO340" i="1"/>
  <c r="BU339" i="1"/>
  <c r="BT339" i="1"/>
  <c r="BS339" i="1"/>
  <c r="BR339" i="1"/>
  <c r="BQ339" i="1"/>
  <c r="BP339" i="1"/>
  <c r="BO339" i="1"/>
  <c r="BU338" i="1"/>
  <c r="BT338" i="1"/>
  <c r="BS338" i="1"/>
  <c r="BR338" i="1"/>
  <c r="BQ338" i="1"/>
  <c r="BP338" i="1"/>
  <c r="BO338" i="1"/>
  <c r="BU337" i="1"/>
  <c r="BT337" i="1"/>
  <c r="BS337" i="1"/>
  <c r="BR337" i="1"/>
  <c r="BQ337" i="1"/>
  <c r="BP337" i="1"/>
  <c r="BO337" i="1"/>
  <c r="BU336" i="1"/>
  <c r="BT336" i="1"/>
  <c r="BS336" i="1"/>
  <c r="BR336" i="1"/>
  <c r="BQ336" i="1"/>
  <c r="BP336" i="1"/>
  <c r="BO336" i="1"/>
  <c r="BU335" i="1"/>
  <c r="BT335" i="1"/>
  <c r="BS335" i="1"/>
  <c r="BR335" i="1"/>
  <c r="BQ335" i="1"/>
  <c r="BP335" i="1"/>
  <c r="BO335" i="1"/>
  <c r="BU334" i="1"/>
  <c r="BT334" i="1"/>
  <c r="BS334" i="1"/>
  <c r="BR334" i="1"/>
  <c r="BQ334" i="1"/>
  <c r="BP334" i="1"/>
  <c r="BO334" i="1"/>
  <c r="BU333" i="1"/>
  <c r="BT333" i="1"/>
  <c r="BS333" i="1"/>
  <c r="BR333" i="1"/>
  <c r="BQ333" i="1"/>
  <c r="BP333" i="1"/>
  <c r="BO333" i="1"/>
  <c r="BU332" i="1"/>
  <c r="BT332" i="1"/>
  <c r="BS332" i="1"/>
  <c r="BR332" i="1"/>
  <c r="BQ332" i="1"/>
  <c r="BP332" i="1"/>
  <c r="BO332" i="1"/>
  <c r="BU331" i="1"/>
  <c r="BT331" i="1"/>
  <c r="BS331" i="1"/>
  <c r="BR331" i="1"/>
  <c r="BQ331" i="1"/>
  <c r="BP331" i="1"/>
  <c r="BO331" i="1"/>
  <c r="BU330" i="1"/>
  <c r="BT330" i="1"/>
  <c r="BS330" i="1"/>
  <c r="BR330" i="1"/>
  <c r="BQ330" i="1"/>
  <c r="BP330" i="1"/>
  <c r="BO330" i="1"/>
  <c r="BU329" i="1"/>
  <c r="BT329" i="1"/>
  <c r="BS329" i="1"/>
  <c r="BR329" i="1"/>
  <c r="BQ329" i="1"/>
  <c r="BP329" i="1"/>
  <c r="BO329" i="1"/>
  <c r="BU328" i="1"/>
  <c r="BT328" i="1"/>
  <c r="BS328" i="1"/>
  <c r="BR328" i="1"/>
  <c r="BQ328" i="1"/>
  <c r="BP328" i="1"/>
  <c r="BO328" i="1"/>
  <c r="BU327" i="1"/>
  <c r="BT327" i="1"/>
  <c r="BS327" i="1"/>
  <c r="BR327" i="1"/>
  <c r="BQ327" i="1"/>
  <c r="BP327" i="1"/>
  <c r="BO327" i="1"/>
  <c r="BU326" i="1"/>
  <c r="BT326" i="1"/>
  <c r="BS326" i="1"/>
  <c r="BR326" i="1"/>
  <c r="BQ326" i="1"/>
  <c r="BP326" i="1"/>
  <c r="BO326" i="1"/>
  <c r="BU325" i="1"/>
  <c r="BT325" i="1"/>
  <c r="BS325" i="1"/>
  <c r="BR325" i="1"/>
  <c r="BQ325" i="1"/>
  <c r="BP325" i="1"/>
  <c r="BO325" i="1"/>
  <c r="BU324" i="1"/>
  <c r="BT324" i="1"/>
  <c r="BS324" i="1"/>
  <c r="BR324" i="1"/>
  <c r="BQ324" i="1"/>
  <c r="BP324" i="1"/>
  <c r="BO324" i="1"/>
  <c r="BU323" i="1"/>
  <c r="BT323" i="1"/>
  <c r="BS323" i="1"/>
  <c r="BR323" i="1"/>
  <c r="BQ323" i="1"/>
  <c r="BP323" i="1"/>
  <c r="BO323" i="1"/>
  <c r="BU322" i="1"/>
  <c r="BT322" i="1"/>
  <c r="BS322" i="1"/>
  <c r="BR322" i="1"/>
  <c r="BQ322" i="1"/>
  <c r="BP322" i="1"/>
  <c r="BO322" i="1"/>
  <c r="BU321" i="1"/>
  <c r="BT321" i="1"/>
  <c r="BS321" i="1"/>
  <c r="BR321" i="1"/>
  <c r="BQ321" i="1"/>
  <c r="BP321" i="1"/>
  <c r="BO321" i="1"/>
  <c r="BU320" i="1"/>
  <c r="BT320" i="1"/>
  <c r="BS320" i="1"/>
  <c r="BR320" i="1"/>
  <c r="BQ320" i="1"/>
  <c r="BP320" i="1"/>
  <c r="BO320" i="1"/>
  <c r="BU319" i="1"/>
  <c r="BT319" i="1"/>
  <c r="BS319" i="1"/>
  <c r="BR319" i="1"/>
  <c r="BQ319" i="1"/>
  <c r="BP319" i="1"/>
  <c r="BO319" i="1"/>
  <c r="BU318" i="1"/>
  <c r="BT318" i="1"/>
  <c r="BS318" i="1"/>
  <c r="BR318" i="1"/>
  <c r="BQ318" i="1"/>
  <c r="BP318" i="1"/>
  <c r="BO318" i="1"/>
  <c r="BU317" i="1"/>
  <c r="BT317" i="1"/>
  <c r="BS317" i="1"/>
  <c r="BR317" i="1"/>
  <c r="BQ317" i="1"/>
  <c r="BP317" i="1"/>
  <c r="BO317" i="1"/>
  <c r="BU316" i="1"/>
  <c r="BT316" i="1"/>
  <c r="BS316" i="1"/>
  <c r="BR316" i="1"/>
  <c r="BQ316" i="1"/>
  <c r="BP316" i="1"/>
  <c r="BO316" i="1"/>
  <c r="BU315" i="1"/>
  <c r="BT315" i="1"/>
  <c r="BS315" i="1"/>
  <c r="BR315" i="1"/>
  <c r="BQ315" i="1"/>
  <c r="BP315" i="1"/>
  <c r="BO315" i="1"/>
  <c r="BU314" i="1"/>
  <c r="BT314" i="1"/>
  <c r="BS314" i="1"/>
  <c r="BR314" i="1"/>
  <c r="BQ314" i="1"/>
  <c r="BP314" i="1"/>
  <c r="BO314" i="1"/>
  <c r="BU313" i="1"/>
  <c r="BT313" i="1"/>
  <c r="BS313" i="1"/>
  <c r="BR313" i="1"/>
  <c r="BQ313" i="1"/>
  <c r="BP313" i="1"/>
  <c r="BO313" i="1"/>
  <c r="BU312" i="1"/>
  <c r="BT312" i="1"/>
  <c r="BS312" i="1"/>
  <c r="BR312" i="1"/>
  <c r="BQ312" i="1"/>
  <c r="BP312" i="1"/>
  <c r="BO312" i="1"/>
  <c r="BU311" i="1"/>
  <c r="BT311" i="1"/>
  <c r="BS311" i="1"/>
  <c r="BR311" i="1"/>
  <c r="BQ311" i="1"/>
  <c r="BP311" i="1"/>
  <c r="BO311" i="1"/>
  <c r="BU310" i="1"/>
  <c r="BT310" i="1"/>
  <c r="BS310" i="1"/>
  <c r="BR310" i="1"/>
  <c r="BQ310" i="1"/>
  <c r="BP310" i="1"/>
  <c r="BO310" i="1"/>
  <c r="BU309" i="1"/>
  <c r="BT309" i="1"/>
  <c r="BS309" i="1"/>
  <c r="BR309" i="1"/>
  <c r="BQ309" i="1"/>
  <c r="BP309" i="1"/>
  <c r="BO309" i="1"/>
  <c r="BU308" i="1"/>
  <c r="BT308" i="1"/>
  <c r="BS308" i="1"/>
  <c r="BR308" i="1"/>
  <c r="BQ308" i="1"/>
  <c r="BP308" i="1"/>
  <c r="BO308" i="1"/>
  <c r="BU307" i="1"/>
  <c r="BT307" i="1"/>
  <c r="BS307" i="1"/>
  <c r="BR307" i="1"/>
  <c r="BQ307" i="1"/>
  <c r="BP307" i="1"/>
  <c r="BO307" i="1"/>
  <c r="BU306" i="1"/>
  <c r="BT306" i="1"/>
  <c r="BS306" i="1"/>
  <c r="BR306" i="1"/>
  <c r="BQ306" i="1"/>
  <c r="BP306" i="1"/>
  <c r="BO306" i="1"/>
  <c r="BU305" i="1"/>
  <c r="BT305" i="1"/>
  <c r="BS305" i="1"/>
  <c r="BR305" i="1"/>
  <c r="BQ305" i="1"/>
  <c r="BP305" i="1"/>
  <c r="BO305" i="1"/>
  <c r="BU304" i="1"/>
  <c r="BT304" i="1"/>
  <c r="BS304" i="1"/>
  <c r="BR304" i="1"/>
  <c r="BQ304" i="1"/>
  <c r="BP304" i="1"/>
  <c r="BO304" i="1"/>
  <c r="BU303" i="1"/>
  <c r="BT303" i="1"/>
  <c r="BS303" i="1"/>
  <c r="BR303" i="1"/>
  <c r="BQ303" i="1"/>
  <c r="BP303" i="1"/>
  <c r="BO303" i="1"/>
  <c r="BU302" i="1"/>
  <c r="BT302" i="1"/>
  <c r="BS302" i="1"/>
  <c r="BR302" i="1"/>
  <c r="BQ302" i="1"/>
  <c r="BP302" i="1"/>
  <c r="BO302" i="1"/>
  <c r="BU301" i="1"/>
  <c r="BT301" i="1"/>
  <c r="BS301" i="1"/>
  <c r="BR301" i="1"/>
  <c r="BQ301" i="1"/>
  <c r="BP301" i="1"/>
  <c r="BO301" i="1"/>
  <c r="BU300" i="1"/>
  <c r="BT300" i="1"/>
  <c r="BS300" i="1"/>
  <c r="BR300" i="1"/>
  <c r="BQ300" i="1"/>
  <c r="BP300" i="1"/>
  <c r="BO300" i="1"/>
  <c r="BU299" i="1"/>
  <c r="BT299" i="1"/>
  <c r="BS299" i="1"/>
  <c r="BR299" i="1"/>
  <c r="BQ299" i="1"/>
  <c r="BP299" i="1"/>
  <c r="BO299" i="1"/>
  <c r="BU298" i="1"/>
  <c r="BT298" i="1"/>
  <c r="BS298" i="1"/>
  <c r="BR298" i="1"/>
  <c r="BQ298" i="1"/>
  <c r="BP298" i="1"/>
  <c r="BO298" i="1"/>
  <c r="BU297" i="1"/>
  <c r="BT297" i="1"/>
  <c r="BS297" i="1"/>
  <c r="BR297" i="1"/>
  <c r="BQ297" i="1"/>
  <c r="BP297" i="1"/>
  <c r="BO297" i="1"/>
  <c r="BU296" i="1"/>
  <c r="BT296" i="1"/>
  <c r="BS296" i="1"/>
  <c r="BR296" i="1"/>
  <c r="BQ296" i="1"/>
  <c r="BP296" i="1"/>
  <c r="BO296" i="1"/>
  <c r="BU295" i="1"/>
  <c r="BT295" i="1"/>
  <c r="BS295" i="1"/>
  <c r="BR295" i="1"/>
  <c r="BQ295" i="1"/>
  <c r="BP295" i="1"/>
  <c r="BO295" i="1"/>
  <c r="BU294" i="1"/>
  <c r="BT294" i="1"/>
  <c r="BS294" i="1"/>
  <c r="BR294" i="1"/>
  <c r="BQ294" i="1"/>
  <c r="BP294" i="1"/>
  <c r="BO294" i="1"/>
  <c r="BU293" i="1"/>
  <c r="BT293" i="1"/>
  <c r="BS293" i="1"/>
  <c r="BR293" i="1"/>
  <c r="BQ293" i="1"/>
  <c r="BP293" i="1"/>
  <c r="BO293" i="1"/>
  <c r="BU292" i="1"/>
  <c r="BT292" i="1"/>
  <c r="BS292" i="1"/>
  <c r="BR292" i="1"/>
  <c r="BQ292" i="1"/>
  <c r="BP292" i="1"/>
  <c r="BO292" i="1"/>
  <c r="BU291" i="1"/>
  <c r="BT291" i="1"/>
  <c r="BS291" i="1"/>
  <c r="BR291" i="1"/>
  <c r="BQ291" i="1"/>
  <c r="BP291" i="1"/>
  <c r="BO291" i="1"/>
  <c r="BU290" i="1"/>
  <c r="BT290" i="1"/>
  <c r="BS290" i="1"/>
  <c r="BR290" i="1"/>
  <c r="BQ290" i="1"/>
  <c r="BP290" i="1"/>
  <c r="BO290" i="1"/>
  <c r="BU289" i="1"/>
  <c r="BT289" i="1"/>
  <c r="BS289" i="1"/>
  <c r="BR289" i="1"/>
  <c r="BQ289" i="1"/>
  <c r="BP289" i="1"/>
  <c r="BO289" i="1"/>
  <c r="BU288" i="1"/>
  <c r="BT288" i="1"/>
  <c r="BS288" i="1"/>
  <c r="BR288" i="1"/>
  <c r="BQ288" i="1"/>
  <c r="BP288" i="1"/>
  <c r="BO288" i="1"/>
  <c r="BU287" i="1"/>
  <c r="BT287" i="1"/>
  <c r="BS287" i="1"/>
  <c r="BR287" i="1"/>
  <c r="BQ287" i="1"/>
  <c r="BP287" i="1"/>
  <c r="BO287" i="1"/>
  <c r="BU286" i="1"/>
  <c r="BT286" i="1"/>
  <c r="BS286" i="1"/>
  <c r="BR286" i="1"/>
  <c r="BQ286" i="1"/>
  <c r="BP286" i="1"/>
  <c r="BO286" i="1"/>
  <c r="BU285" i="1"/>
  <c r="BT285" i="1"/>
  <c r="BS285" i="1"/>
  <c r="BR285" i="1"/>
  <c r="BQ285" i="1"/>
  <c r="BP285" i="1"/>
  <c r="BO285" i="1"/>
  <c r="BU284" i="1"/>
  <c r="BT284" i="1"/>
  <c r="BS284" i="1"/>
  <c r="BR284" i="1"/>
  <c r="BQ284" i="1"/>
  <c r="BP284" i="1"/>
  <c r="BO284" i="1"/>
  <c r="BU283" i="1"/>
  <c r="BT283" i="1"/>
  <c r="BS283" i="1"/>
  <c r="BR283" i="1"/>
  <c r="BQ283" i="1"/>
  <c r="BP283" i="1"/>
  <c r="BO283" i="1"/>
  <c r="BU282" i="1"/>
  <c r="BT282" i="1"/>
  <c r="BS282" i="1"/>
  <c r="BR282" i="1"/>
  <c r="BQ282" i="1"/>
  <c r="BP282" i="1"/>
  <c r="BO282" i="1"/>
  <c r="BU281" i="1"/>
  <c r="BT281" i="1"/>
  <c r="BS281" i="1"/>
  <c r="BR281" i="1"/>
  <c r="BQ281" i="1"/>
  <c r="BP281" i="1"/>
  <c r="BO281" i="1"/>
  <c r="BU280" i="1"/>
  <c r="BT280" i="1"/>
  <c r="BS280" i="1"/>
  <c r="BR280" i="1"/>
  <c r="BQ280" i="1"/>
  <c r="BP280" i="1"/>
  <c r="BO280" i="1"/>
  <c r="BU279" i="1"/>
  <c r="BT279" i="1"/>
  <c r="BS279" i="1"/>
  <c r="BR279" i="1"/>
  <c r="BQ279" i="1"/>
  <c r="BP279" i="1"/>
  <c r="BO279" i="1"/>
  <c r="BU278" i="1"/>
  <c r="BT278" i="1"/>
  <c r="BS278" i="1"/>
  <c r="BR278" i="1"/>
  <c r="BQ278" i="1"/>
  <c r="BP278" i="1"/>
  <c r="BO278" i="1"/>
  <c r="BU277" i="1"/>
  <c r="BT277" i="1"/>
  <c r="BS277" i="1"/>
  <c r="BR277" i="1"/>
  <c r="BQ277" i="1"/>
  <c r="BP277" i="1"/>
  <c r="BO277" i="1"/>
  <c r="BU276" i="1"/>
  <c r="BT276" i="1"/>
  <c r="BS276" i="1"/>
  <c r="BR276" i="1"/>
  <c r="BQ276" i="1"/>
  <c r="BP276" i="1"/>
  <c r="BO276" i="1"/>
  <c r="BU275" i="1"/>
  <c r="BT275" i="1"/>
  <c r="BS275" i="1"/>
  <c r="BR275" i="1"/>
  <c r="BQ275" i="1"/>
  <c r="BP275" i="1"/>
  <c r="BO275" i="1"/>
  <c r="BU274" i="1"/>
  <c r="BT274" i="1"/>
  <c r="BS274" i="1"/>
  <c r="BR274" i="1"/>
  <c r="BQ274" i="1"/>
  <c r="BP274" i="1"/>
  <c r="BO274" i="1"/>
  <c r="BU273" i="1"/>
  <c r="BT273" i="1"/>
  <c r="BS273" i="1"/>
  <c r="BR273" i="1"/>
  <c r="BQ273" i="1"/>
  <c r="BP273" i="1"/>
  <c r="BO273" i="1"/>
  <c r="BU272" i="1"/>
  <c r="BT272" i="1"/>
  <c r="BS272" i="1"/>
  <c r="BR272" i="1"/>
  <c r="BQ272" i="1"/>
  <c r="BP272" i="1"/>
  <c r="BO272" i="1"/>
  <c r="BU271" i="1"/>
  <c r="BT271" i="1"/>
  <c r="BS271" i="1"/>
  <c r="BR271" i="1"/>
  <c r="BQ271" i="1"/>
  <c r="BP271" i="1"/>
  <c r="BO271" i="1"/>
  <c r="BU270" i="1"/>
  <c r="BT270" i="1"/>
  <c r="BS270" i="1"/>
  <c r="BR270" i="1"/>
  <c r="BQ270" i="1"/>
  <c r="BP270" i="1"/>
  <c r="BO270" i="1"/>
  <c r="BU269" i="1"/>
  <c r="BT269" i="1"/>
  <c r="BS269" i="1"/>
  <c r="BR269" i="1"/>
  <c r="BQ269" i="1"/>
  <c r="BP269" i="1"/>
  <c r="BO269" i="1"/>
  <c r="BU268" i="1"/>
  <c r="BT268" i="1"/>
  <c r="BS268" i="1"/>
  <c r="BR268" i="1"/>
  <c r="BQ268" i="1"/>
  <c r="BP268" i="1"/>
  <c r="BO268" i="1"/>
  <c r="BU267" i="1"/>
  <c r="BT267" i="1"/>
  <c r="BS267" i="1"/>
  <c r="BR267" i="1"/>
  <c r="BQ267" i="1"/>
  <c r="BP267" i="1"/>
  <c r="BO267" i="1"/>
  <c r="BU266" i="1"/>
  <c r="BT266" i="1"/>
  <c r="BS266" i="1"/>
  <c r="BR266" i="1"/>
  <c r="BQ266" i="1"/>
  <c r="BP266" i="1"/>
  <c r="BO266" i="1"/>
  <c r="BU265" i="1"/>
  <c r="BT265" i="1"/>
  <c r="BS265" i="1"/>
  <c r="BR265" i="1"/>
  <c r="BQ265" i="1"/>
  <c r="BP265" i="1"/>
  <c r="BO265" i="1"/>
  <c r="BU264" i="1"/>
  <c r="BT264" i="1"/>
  <c r="BS264" i="1"/>
  <c r="BR264" i="1"/>
  <c r="BQ264" i="1"/>
  <c r="BP264" i="1"/>
  <c r="BO264" i="1"/>
  <c r="BU263" i="1"/>
  <c r="BT263" i="1"/>
  <c r="BS263" i="1"/>
  <c r="BR263" i="1"/>
  <c r="BQ263" i="1"/>
  <c r="BP263" i="1"/>
  <c r="BO263" i="1"/>
  <c r="BU262" i="1"/>
  <c r="BT262" i="1"/>
  <c r="BS262" i="1"/>
  <c r="BR262" i="1"/>
  <c r="BQ262" i="1"/>
  <c r="BP262" i="1"/>
  <c r="BO262" i="1"/>
  <c r="BU261" i="1"/>
  <c r="BT261" i="1"/>
  <c r="BS261" i="1"/>
  <c r="BR261" i="1"/>
  <c r="BQ261" i="1"/>
  <c r="BP261" i="1"/>
  <c r="BO261" i="1"/>
  <c r="BU260" i="1"/>
  <c r="BT260" i="1"/>
  <c r="BS260" i="1"/>
  <c r="BR260" i="1"/>
  <c r="BQ260" i="1"/>
  <c r="BP260" i="1"/>
  <c r="BO260" i="1"/>
  <c r="BU259" i="1"/>
  <c r="BT259" i="1"/>
  <c r="BS259" i="1"/>
  <c r="BR259" i="1"/>
  <c r="BQ259" i="1"/>
  <c r="BP259" i="1"/>
  <c r="BO259" i="1"/>
  <c r="BU258" i="1"/>
  <c r="BT258" i="1"/>
  <c r="BS258" i="1"/>
  <c r="BR258" i="1"/>
  <c r="BQ258" i="1"/>
  <c r="BP258" i="1"/>
  <c r="BO258" i="1"/>
  <c r="BU257" i="1"/>
  <c r="BT257" i="1"/>
  <c r="BS257" i="1"/>
  <c r="BR257" i="1"/>
  <c r="BQ257" i="1"/>
  <c r="BP257" i="1"/>
  <c r="BO257" i="1"/>
  <c r="BU256" i="1"/>
  <c r="BT256" i="1"/>
  <c r="BS256" i="1"/>
  <c r="BR256" i="1"/>
  <c r="BQ256" i="1"/>
  <c r="BP256" i="1"/>
  <c r="BO256" i="1"/>
  <c r="BU255" i="1"/>
  <c r="BT255" i="1"/>
  <c r="BS255" i="1"/>
  <c r="BR255" i="1"/>
  <c r="BQ255" i="1"/>
  <c r="BP255" i="1"/>
  <c r="BO255" i="1"/>
  <c r="BU254" i="1"/>
  <c r="BT254" i="1"/>
  <c r="BS254" i="1"/>
  <c r="BR254" i="1"/>
  <c r="BQ254" i="1"/>
  <c r="BP254" i="1"/>
  <c r="BO254" i="1"/>
  <c r="BU253" i="1"/>
  <c r="BT253" i="1"/>
  <c r="BS253" i="1"/>
  <c r="BR253" i="1"/>
  <c r="BQ253" i="1"/>
  <c r="BP253" i="1"/>
  <c r="BO253" i="1"/>
  <c r="BU252" i="1"/>
  <c r="BT252" i="1"/>
  <c r="BS252" i="1"/>
  <c r="BR252" i="1"/>
  <c r="BQ252" i="1"/>
  <c r="BP252" i="1"/>
  <c r="BO252" i="1"/>
  <c r="BU251" i="1"/>
  <c r="BT251" i="1"/>
  <c r="BS251" i="1"/>
  <c r="BR251" i="1"/>
  <c r="BQ251" i="1"/>
  <c r="BP251" i="1"/>
  <c r="BO251" i="1"/>
  <c r="BU250" i="1"/>
  <c r="BT250" i="1"/>
  <c r="BS250" i="1"/>
  <c r="BR250" i="1"/>
  <c r="BQ250" i="1"/>
  <c r="BP250" i="1"/>
  <c r="BO250" i="1"/>
  <c r="BU249" i="1"/>
  <c r="BT249" i="1"/>
  <c r="BS249" i="1"/>
  <c r="BR249" i="1"/>
  <c r="BQ249" i="1"/>
  <c r="BP249" i="1"/>
  <c r="BO249" i="1"/>
  <c r="BU248" i="1"/>
  <c r="BT248" i="1"/>
  <c r="BS248" i="1"/>
  <c r="BR248" i="1"/>
  <c r="BQ248" i="1"/>
  <c r="BP248" i="1"/>
  <c r="BO248" i="1"/>
  <c r="BU247" i="1"/>
  <c r="BT247" i="1"/>
  <c r="BS247" i="1"/>
  <c r="BR247" i="1"/>
  <c r="BQ247" i="1"/>
  <c r="BP247" i="1"/>
  <c r="BO247" i="1"/>
  <c r="BU246" i="1"/>
  <c r="BT246" i="1"/>
  <c r="BS246" i="1"/>
  <c r="BR246" i="1"/>
  <c r="BQ246" i="1"/>
  <c r="BP246" i="1"/>
  <c r="BO246" i="1"/>
  <c r="BU245" i="1"/>
  <c r="BT245" i="1"/>
  <c r="BS245" i="1"/>
  <c r="BR245" i="1"/>
  <c r="BQ245" i="1"/>
  <c r="BP245" i="1"/>
  <c r="BO245" i="1"/>
  <c r="BU244" i="1"/>
  <c r="BT244" i="1"/>
  <c r="BS244" i="1"/>
  <c r="BR244" i="1"/>
  <c r="BQ244" i="1"/>
  <c r="BP244" i="1"/>
  <c r="BO244" i="1"/>
  <c r="BU243" i="1"/>
  <c r="BT243" i="1"/>
  <c r="BS243" i="1"/>
  <c r="BR243" i="1"/>
  <c r="BQ243" i="1"/>
  <c r="BP243" i="1"/>
  <c r="BO243" i="1"/>
  <c r="BU242" i="1"/>
  <c r="BT242" i="1"/>
  <c r="BS242" i="1"/>
  <c r="BR242" i="1"/>
  <c r="BQ242" i="1"/>
  <c r="BP242" i="1"/>
  <c r="BO242" i="1"/>
  <c r="BU241" i="1"/>
  <c r="BT241" i="1"/>
  <c r="BS241" i="1"/>
  <c r="BR241" i="1"/>
  <c r="BQ241" i="1"/>
  <c r="BP241" i="1"/>
  <c r="BO241" i="1"/>
  <c r="BU240" i="1"/>
  <c r="BT240" i="1"/>
  <c r="BS240" i="1"/>
  <c r="BR240" i="1"/>
  <c r="BQ240" i="1"/>
  <c r="BP240" i="1"/>
  <c r="BO240" i="1"/>
  <c r="BU239" i="1"/>
  <c r="BT239" i="1"/>
  <c r="BS239" i="1"/>
  <c r="BR239" i="1"/>
  <c r="BQ239" i="1"/>
  <c r="BP239" i="1"/>
  <c r="BO239" i="1"/>
  <c r="BU238" i="1"/>
  <c r="BT238" i="1"/>
  <c r="BS238" i="1"/>
  <c r="BR238" i="1"/>
  <c r="BQ238" i="1"/>
  <c r="BP238" i="1"/>
  <c r="BO238" i="1"/>
  <c r="BU237" i="1"/>
  <c r="BT237" i="1"/>
  <c r="BS237" i="1"/>
  <c r="BR237" i="1"/>
  <c r="BQ237" i="1"/>
  <c r="BP237" i="1"/>
  <c r="BO237" i="1"/>
  <c r="BU236" i="1"/>
  <c r="BT236" i="1"/>
  <c r="BS236" i="1"/>
  <c r="BR236" i="1"/>
  <c r="BQ236" i="1"/>
  <c r="BP236" i="1"/>
  <c r="BO236" i="1"/>
  <c r="BU235" i="1"/>
  <c r="BT235" i="1"/>
  <c r="BS235" i="1"/>
  <c r="BR235" i="1"/>
  <c r="BQ235" i="1"/>
  <c r="BP235" i="1"/>
  <c r="BO235" i="1"/>
  <c r="BU234" i="1"/>
  <c r="BT234" i="1"/>
  <c r="BS234" i="1"/>
  <c r="BR234" i="1"/>
  <c r="BQ234" i="1"/>
  <c r="BP234" i="1"/>
  <c r="BO234" i="1"/>
  <c r="BU233" i="1"/>
  <c r="BT233" i="1"/>
  <c r="BS233" i="1"/>
  <c r="BR233" i="1"/>
  <c r="BQ233" i="1"/>
  <c r="BP233" i="1"/>
  <c r="BO233" i="1"/>
  <c r="BU232" i="1"/>
  <c r="BT232" i="1"/>
  <c r="BS232" i="1"/>
  <c r="BR232" i="1"/>
  <c r="BQ232" i="1"/>
  <c r="BP232" i="1"/>
  <c r="BO232" i="1"/>
  <c r="BU231" i="1"/>
  <c r="BT231" i="1"/>
  <c r="BS231" i="1"/>
  <c r="BR231" i="1"/>
  <c r="BQ231" i="1"/>
  <c r="BP231" i="1"/>
  <c r="BO231" i="1"/>
  <c r="BU230" i="1"/>
  <c r="BT230" i="1"/>
  <c r="BS230" i="1"/>
  <c r="BR230" i="1"/>
  <c r="BQ230" i="1"/>
  <c r="BP230" i="1"/>
  <c r="BO230" i="1"/>
  <c r="BU229" i="1"/>
  <c r="BT229" i="1"/>
  <c r="BS229" i="1"/>
  <c r="BR229" i="1"/>
  <c r="BQ229" i="1"/>
  <c r="BP229" i="1"/>
  <c r="BO229" i="1"/>
  <c r="BU228" i="1"/>
  <c r="BT228" i="1"/>
  <c r="BS228" i="1"/>
  <c r="BR228" i="1"/>
  <c r="BQ228" i="1"/>
  <c r="BP228" i="1"/>
  <c r="BO228" i="1"/>
  <c r="BU227" i="1"/>
  <c r="BT227" i="1"/>
  <c r="BS227" i="1"/>
  <c r="BR227" i="1"/>
  <c r="BQ227" i="1"/>
  <c r="BP227" i="1"/>
  <c r="BO227" i="1"/>
  <c r="BU226" i="1"/>
  <c r="BT226" i="1"/>
  <c r="BS226" i="1"/>
  <c r="BR226" i="1"/>
  <c r="BQ226" i="1"/>
  <c r="BP226" i="1"/>
  <c r="BO226" i="1"/>
  <c r="BU225" i="1"/>
  <c r="BT225" i="1"/>
  <c r="BS225" i="1"/>
  <c r="BR225" i="1"/>
  <c r="BQ225" i="1"/>
  <c r="BP225" i="1"/>
  <c r="BO225" i="1"/>
  <c r="BU224" i="1"/>
  <c r="BT224" i="1"/>
  <c r="BS224" i="1"/>
  <c r="BR224" i="1"/>
  <c r="BQ224" i="1"/>
  <c r="BP224" i="1"/>
  <c r="BO224" i="1"/>
  <c r="BU223" i="1"/>
  <c r="BT223" i="1"/>
  <c r="BS223" i="1"/>
  <c r="BR223" i="1"/>
  <c r="BQ223" i="1"/>
  <c r="BP223" i="1"/>
  <c r="BO223" i="1"/>
  <c r="BU222" i="1"/>
  <c r="BT222" i="1"/>
  <c r="BS222" i="1"/>
  <c r="BR222" i="1"/>
  <c r="BQ222" i="1"/>
  <c r="BP222" i="1"/>
  <c r="BO222" i="1"/>
  <c r="BU221" i="1"/>
  <c r="BT221" i="1"/>
  <c r="BS221" i="1"/>
  <c r="BR221" i="1"/>
  <c r="BQ221" i="1"/>
  <c r="BP221" i="1"/>
  <c r="BO221" i="1"/>
  <c r="BU220" i="1"/>
  <c r="BT220" i="1"/>
  <c r="BS220" i="1"/>
  <c r="BR220" i="1"/>
  <c r="BQ220" i="1"/>
  <c r="BP220" i="1"/>
  <c r="BO220" i="1"/>
  <c r="BU219" i="1"/>
  <c r="BT219" i="1"/>
  <c r="BS219" i="1"/>
  <c r="BR219" i="1"/>
  <c r="BQ219" i="1"/>
  <c r="BP219" i="1"/>
  <c r="BO219" i="1"/>
  <c r="BU218" i="1"/>
  <c r="BT218" i="1"/>
  <c r="BS218" i="1"/>
  <c r="BR218" i="1"/>
  <c r="BQ218" i="1"/>
  <c r="BP218" i="1"/>
  <c r="BO218" i="1"/>
  <c r="BU217" i="1"/>
  <c r="BT217" i="1"/>
  <c r="BS217" i="1"/>
  <c r="BR217" i="1"/>
  <c r="BQ217" i="1"/>
  <c r="BP217" i="1"/>
  <c r="BO217" i="1"/>
  <c r="BU216" i="1"/>
  <c r="BT216" i="1"/>
  <c r="BS216" i="1"/>
  <c r="BR216" i="1"/>
  <c r="BQ216" i="1"/>
  <c r="BP216" i="1"/>
  <c r="BO216" i="1"/>
  <c r="BU215" i="1"/>
  <c r="BT215" i="1"/>
  <c r="BS215" i="1"/>
  <c r="BR215" i="1"/>
  <c r="BQ215" i="1"/>
  <c r="BP215" i="1"/>
  <c r="BO215" i="1"/>
  <c r="BU214" i="1"/>
  <c r="BT214" i="1"/>
  <c r="BS214" i="1"/>
  <c r="BR214" i="1"/>
  <c r="BQ214" i="1"/>
  <c r="BP214" i="1"/>
  <c r="BO214" i="1"/>
  <c r="BU213" i="1"/>
  <c r="BT213" i="1"/>
  <c r="BS213" i="1"/>
  <c r="BR213" i="1"/>
  <c r="BQ213" i="1"/>
  <c r="BP213" i="1"/>
  <c r="BO213" i="1"/>
  <c r="BU212" i="1"/>
  <c r="BT212" i="1"/>
  <c r="BS212" i="1"/>
  <c r="BR212" i="1"/>
  <c r="BQ212" i="1"/>
  <c r="BP212" i="1"/>
  <c r="BO212" i="1"/>
  <c r="BU211" i="1"/>
  <c r="BT211" i="1"/>
  <c r="BS211" i="1"/>
  <c r="BR211" i="1"/>
  <c r="BQ211" i="1"/>
  <c r="BP211" i="1"/>
  <c r="BO211" i="1"/>
  <c r="BU210" i="1"/>
  <c r="BT210" i="1"/>
  <c r="BS210" i="1"/>
  <c r="BR210" i="1"/>
  <c r="BQ210" i="1"/>
  <c r="BP210" i="1"/>
  <c r="BO210" i="1"/>
  <c r="BU209" i="1"/>
  <c r="BT209" i="1"/>
  <c r="BS209" i="1"/>
  <c r="BR209" i="1"/>
  <c r="BQ209" i="1"/>
  <c r="BP209" i="1"/>
  <c r="BO209" i="1"/>
  <c r="BU208" i="1"/>
  <c r="BT208" i="1"/>
  <c r="BS208" i="1"/>
  <c r="BR208" i="1"/>
  <c r="BQ208" i="1"/>
  <c r="BP208" i="1"/>
  <c r="BO208" i="1"/>
  <c r="BU207" i="1"/>
  <c r="BT207" i="1"/>
  <c r="BS207" i="1"/>
  <c r="BR207" i="1"/>
  <c r="BQ207" i="1"/>
  <c r="BP207" i="1"/>
  <c r="BO207" i="1"/>
  <c r="BU206" i="1"/>
  <c r="BT206" i="1"/>
  <c r="BS206" i="1"/>
  <c r="BR206" i="1"/>
  <c r="BQ206" i="1"/>
  <c r="BP206" i="1"/>
  <c r="BO206" i="1"/>
  <c r="BU205" i="1"/>
  <c r="BT205" i="1"/>
  <c r="BS205" i="1"/>
  <c r="BR205" i="1"/>
  <c r="BQ205" i="1"/>
  <c r="BP205" i="1"/>
  <c r="BO205" i="1"/>
  <c r="BU204" i="1"/>
  <c r="BT204" i="1"/>
  <c r="BS204" i="1"/>
  <c r="BR204" i="1"/>
  <c r="BQ204" i="1"/>
  <c r="BP204" i="1"/>
  <c r="BO204" i="1"/>
  <c r="BU203" i="1"/>
  <c r="BT203" i="1"/>
  <c r="BS203" i="1"/>
  <c r="BR203" i="1"/>
  <c r="BQ203" i="1"/>
  <c r="BP203" i="1"/>
  <c r="BO203" i="1"/>
  <c r="BU202" i="1"/>
  <c r="BT202" i="1"/>
  <c r="BS202" i="1"/>
  <c r="BR202" i="1"/>
  <c r="BQ202" i="1"/>
  <c r="BP202" i="1"/>
  <c r="BO202" i="1"/>
  <c r="BU201" i="1"/>
  <c r="BT201" i="1"/>
  <c r="BS201" i="1"/>
  <c r="BR201" i="1"/>
  <c r="BQ201" i="1"/>
  <c r="BP201" i="1"/>
  <c r="BO201" i="1"/>
  <c r="BU200" i="1"/>
  <c r="BT200" i="1"/>
  <c r="BS200" i="1"/>
  <c r="BR200" i="1"/>
  <c r="BQ200" i="1"/>
  <c r="BP200" i="1"/>
  <c r="BO200" i="1"/>
  <c r="BU199" i="1"/>
  <c r="BT199" i="1"/>
  <c r="BS199" i="1"/>
  <c r="BR199" i="1"/>
  <c r="BQ199" i="1"/>
  <c r="BP199" i="1"/>
  <c r="BO199" i="1"/>
  <c r="BU198" i="1"/>
  <c r="BT198" i="1"/>
  <c r="BS198" i="1"/>
  <c r="BR198" i="1"/>
  <c r="BQ198" i="1"/>
  <c r="BP198" i="1"/>
  <c r="BO198" i="1"/>
  <c r="BU197" i="1"/>
  <c r="BT197" i="1"/>
  <c r="BS197" i="1"/>
  <c r="BR197" i="1"/>
  <c r="BQ197" i="1"/>
  <c r="BP197" i="1"/>
  <c r="BO197" i="1"/>
  <c r="BU196" i="1"/>
  <c r="BT196" i="1"/>
  <c r="BS196" i="1"/>
  <c r="BR196" i="1"/>
  <c r="BQ196" i="1"/>
  <c r="BP196" i="1"/>
  <c r="BO196" i="1"/>
  <c r="BU195" i="1"/>
  <c r="BT195" i="1"/>
  <c r="BS195" i="1"/>
  <c r="BR195" i="1"/>
  <c r="BQ195" i="1"/>
  <c r="BP195" i="1"/>
  <c r="BO195" i="1"/>
  <c r="BU194" i="1"/>
  <c r="BT194" i="1"/>
  <c r="BS194" i="1"/>
  <c r="BR194" i="1"/>
  <c r="BQ194" i="1"/>
  <c r="BP194" i="1"/>
  <c r="BO194" i="1"/>
  <c r="BU193" i="1"/>
  <c r="BT193" i="1"/>
  <c r="BS193" i="1"/>
  <c r="BR193" i="1"/>
  <c r="BQ193" i="1"/>
  <c r="BP193" i="1"/>
  <c r="BO193" i="1"/>
  <c r="BU192" i="1"/>
  <c r="BT192" i="1"/>
  <c r="BS192" i="1"/>
  <c r="BR192" i="1"/>
  <c r="BQ192" i="1"/>
  <c r="BP192" i="1"/>
  <c r="BO192" i="1"/>
  <c r="BU191" i="1"/>
  <c r="BT191" i="1"/>
  <c r="BS191" i="1"/>
  <c r="BR191" i="1"/>
  <c r="BQ191" i="1"/>
  <c r="BP191" i="1"/>
  <c r="BO191" i="1"/>
  <c r="BU190" i="1"/>
  <c r="BT190" i="1"/>
  <c r="BS190" i="1"/>
  <c r="BR190" i="1"/>
  <c r="BQ190" i="1"/>
  <c r="BP190" i="1"/>
  <c r="BO190" i="1"/>
  <c r="BU189" i="1"/>
  <c r="BT189" i="1"/>
  <c r="BS189" i="1"/>
  <c r="BR189" i="1"/>
  <c r="BQ189" i="1"/>
  <c r="BP189" i="1"/>
  <c r="BO189" i="1"/>
  <c r="BU188" i="1"/>
  <c r="BT188" i="1"/>
  <c r="BS188" i="1"/>
  <c r="BR188" i="1"/>
  <c r="BQ188" i="1"/>
  <c r="BP188" i="1"/>
  <c r="BO188" i="1"/>
  <c r="BU187" i="1"/>
  <c r="BT187" i="1"/>
  <c r="BS187" i="1"/>
  <c r="BR187" i="1"/>
  <c r="BQ187" i="1"/>
  <c r="BP187" i="1"/>
  <c r="BO187" i="1"/>
  <c r="BU186" i="1"/>
  <c r="BT186" i="1"/>
  <c r="BS186" i="1"/>
  <c r="BR186" i="1"/>
  <c r="BQ186" i="1"/>
  <c r="BP186" i="1"/>
  <c r="BO186" i="1"/>
  <c r="BU185" i="1"/>
  <c r="BT185" i="1"/>
  <c r="BS185" i="1"/>
  <c r="BR185" i="1"/>
  <c r="BQ185" i="1"/>
  <c r="BP185" i="1"/>
  <c r="BO185" i="1"/>
  <c r="BU184" i="1"/>
  <c r="BT184" i="1"/>
  <c r="BS184" i="1"/>
  <c r="BR184" i="1"/>
  <c r="BQ184" i="1"/>
  <c r="BP184" i="1"/>
  <c r="BO184" i="1"/>
  <c r="BU183" i="1"/>
  <c r="BT183" i="1"/>
  <c r="BS183" i="1"/>
  <c r="BR183" i="1"/>
  <c r="BQ183" i="1"/>
  <c r="BP183" i="1"/>
  <c r="BO183" i="1"/>
  <c r="BU182" i="1"/>
  <c r="BT182" i="1"/>
  <c r="BS182" i="1"/>
  <c r="BR182" i="1"/>
  <c r="BQ182" i="1"/>
  <c r="BP182" i="1"/>
  <c r="BO182" i="1"/>
  <c r="BU181" i="1"/>
  <c r="BT181" i="1"/>
  <c r="BS181" i="1"/>
  <c r="BR181" i="1"/>
  <c r="BQ181" i="1"/>
  <c r="BP181" i="1"/>
  <c r="BO181" i="1"/>
  <c r="BU180" i="1"/>
  <c r="BT180" i="1"/>
  <c r="BS180" i="1"/>
  <c r="BR180" i="1"/>
  <c r="BQ180" i="1"/>
  <c r="BP180" i="1"/>
  <c r="BO180" i="1"/>
  <c r="BU179" i="1"/>
  <c r="BT179" i="1"/>
  <c r="BS179" i="1"/>
  <c r="BR179" i="1"/>
  <c r="BQ179" i="1"/>
  <c r="BP179" i="1"/>
  <c r="BO179" i="1"/>
  <c r="BU178" i="1"/>
  <c r="BT178" i="1"/>
  <c r="BS178" i="1"/>
  <c r="BR178" i="1"/>
  <c r="BQ178" i="1"/>
  <c r="BP178" i="1"/>
  <c r="BO178" i="1"/>
  <c r="BU177" i="1"/>
  <c r="BT177" i="1"/>
  <c r="BS177" i="1"/>
  <c r="BR177" i="1"/>
  <c r="BQ177" i="1"/>
  <c r="BP177" i="1"/>
  <c r="BO177" i="1"/>
  <c r="BU176" i="1"/>
  <c r="BT176" i="1"/>
  <c r="BS176" i="1"/>
  <c r="BR176" i="1"/>
  <c r="BQ176" i="1"/>
  <c r="BP176" i="1"/>
  <c r="BO176" i="1"/>
  <c r="BU175" i="1"/>
  <c r="BT175" i="1"/>
  <c r="BS175" i="1"/>
  <c r="BR175" i="1"/>
  <c r="BQ175" i="1"/>
  <c r="BP175" i="1"/>
  <c r="BO175" i="1"/>
  <c r="BU174" i="1"/>
  <c r="BT174" i="1"/>
  <c r="BS174" i="1"/>
  <c r="BR174" i="1"/>
  <c r="BQ174" i="1"/>
  <c r="BP174" i="1"/>
  <c r="BO174" i="1"/>
  <c r="BU173" i="1"/>
  <c r="BT173" i="1"/>
  <c r="BS173" i="1"/>
  <c r="BR173" i="1"/>
  <c r="BQ173" i="1"/>
  <c r="BP173" i="1"/>
  <c r="BO173" i="1"/>
  <c r="BU172" i="1"/>
  <c r="BT172" i="1"/>
  <c r="BS172" i="1"/>
  <c r="BR172" i="1"/>
  <c r="BQ172" i="1"/>
  <c r="BP172" i="1"/>
  <c r="BO172" i="1"/>
  <c r="BU171" i="1"/>
  <c r="BT171" i="1"/>
  <c r="BS171" i="1"/>
  <c r="BR171" i="1"/>
  <c r="BQ171" i="1"/>
  <c r="BP171" i="1"/>
  <c r="BO171" i="1"/>
  <c r="BU170" i="1"/>
  <c r="BT170" i="1"/>
  <c r="BS170" i="1"/>
  <c r="BR170" i="1"/>
  <c r="BQ170" i="1"/>
  <c r="BP170" i="1"/>
  <c r="BO170" i="1"/>
  <c r="BU169" i="1"/>
  <c r="BT169" i="1"/>
  <c r="BS169" i="1"/>
  <c r="BR169" i="1"/>
  <c r="BQ169" i="1"/>
  <c r="BP169" i="1"/>
  <c r="BO169" i="1"/>
  <c r="BU168" i="1"/>
  <c r="BT168" i="1"/>
  <c r="BS168" i="1"/>
  <c r="BR168" i="1"/>
  <c r="BQ168" i="1"/>
  <c r="BP168" i="1"/>
  <c r="BO168" i="1"/>
  <c r="BU167" i="1"/>
  <c r="BT167" i="1"/>
  <c r="BS167" i="1"/>
  <c r="BR167" i="1"/>
  <c r="BQ167" i="1"/>
  <c r="BP167" i="1"/>
  <c r="BO167" i="1"/>
  <c r="BU166" i="1"/>
  <c r="BT166" i="1"/>
  <c r="BS166" i="1"/>
  <c r="BR166" i="1"/>
  <c r="BQ166" i="1"/>
  <c r="BP166" i="1"/>
  <c r="BO166" i="1"/>
  <c r="BU165" i="1"/>
  <c r="BT165" i="1"/>
  <c r="BS165" i="1"/>
  <c r="BR165" i="1"/>
  <c r="BQ165" i="1"/>
  <c r="BP165" i="1"/>
  <c r="BO165" i="1"/>
  <c r="BU164" i="1"/>
  <c r="BT164" i="1"/>
  <c r="BS164" i="1"/>
  <c r="BR164" i="1"/>
  <c r="BQ164" i="1"/>
  <c r="BP164" i="1"/>
  <c r="BO164" i="1"/>
  <c r="BU163" i="1"/>
  <c r="BT163" i="1"/>
  <c r="BS163" i="1"/>
  <c r="BR163" i="1"/>
  <c r="BQ163" i="1"/>
  <c r="BP163" i="1"/>
  <c r="BO163" i="1"/>
  <c r="BU162" i="1"/>
  <c r="BT162" i="1"/>
  <c r="BS162" i="1"/>
  <c r="BR162" i="1"/>
  <c r="BQ162" i="1"/>
  <c r="BP162" i="1"/>
  <c r="BO162" i="1"/>
  <c r="BU161" i="1"/>
  <c r="BT161" i="1"/>
  <c r="BS161" i="1"/>
  <c r="BR161" i="1"/>
  <c r="BQ161" i="1"/>
  <c r="BP161" i="1"/>
  <c r="BO161" i="1"/>
  <c r="BU160" i="1"/>
  <c r="BT160" i="1"/>
  <c r="BS160" i="1"/>
  <c r="BR160" i="1"/>
  <c r="BQ160" i="1"/>
  <c r="BP160" i="1"/>
  <c r="BO160" i="1"/>
  <c r="BU159" i="1"/>
  <c r="BT159" i="1"/>
  <c r="BS159" i="1"/>
  <c r="BR159" i="1"/>
  <c r="BQ159" i="1"/>
  <c r="BP159" i="1"/>
  <c r="BO159" i="1"/>
  <c r="BU158" i="1"/>
  <c r="BT158" i="1"/>
  <c r="BS158" i="1"/>
  <c r="BR158" i="1"/>
  <c r="BQ158" i="1"/>
  <c r="BP158" i="1"/>
  <c r="BO158" i="1"/>
  <c r="BU157" i="1"/>
  <c r="BT157" i="1"/>
  <c r="BS157" i="1"/>
  <c r="BR157" i="1"/>
  <c r="BQ157" i="1"/>
  <c r="BP157" i="1"/>
  <c r="BO157" i="1"/>
  <c r="BU156" i="1"/>
  <c r="BT156" i="1"/>
  <c r="BS156" i="1"/>
  <c r="BR156" i="1"/>
  <c r="BQ156" i="1"/>
  <c r="BP156" i="1"/>
  <c r="BO156" i="1"/>
  <c r="BU155" i="1"/>
  <c r="BT155" i="1"/>
  <c r="BS155" i="1"/>
  <c r="BR155" i="1"/>
  <c r="BQ155" i="1"/>
  <c r="BP155" i="1"/>
  <c r="BO155" i="1"/>
  <c r="BU154" i="1"/>
  <c r="BT154" i="1"/>
  <c r="BS154" i="1"/>
  <c r="BR154" i="1"/>
  <c r="BQ154" i="1"/>
  <c r="BP154" i="1"/>
  <c r="BO154" i="1"/>
  <c r="BU153" i="1"/>
  <c r="BT153" i="1"/>
  <c r="BS153" i="1"/>
  <c r="BR153" i="1"/>
  <c r="BQ153" i="1"/>
  <c r="BP153" i="1"/>
  <c r="BO153" i="1"/>
  <c r="BU152" i="1"/>
  <c r="BT152" i="1"/>
  <c r="BS152" i="1"/>
  <c r="BR152" i="1"/>
  <c r="BQ152" i="1"/>
  <c r="BP152" i="1"/>
  <c r="BO152" i="1"/>
  <c r="BU151" i="1"/>
  <c r="BT151" i="1"/>
  <c r="BS151" i="1"/>
  <c r="BR151" i="1"/>
  <c r="BQ151" i="1"/>
  <c r="BP151" i="1"/>
  <c r="BO151" i="1"/>
  <c r="BU150" i="1"/>
  <c r="BT150" i="1"/>
  <c r="BS150" i="1"/>
  <c r="BR150" i="1"/>
  <c r="BQ150" i="1"/>
  <c r="BP150" i="1"/>
  <c r="BO150" i="1"/>
  <c r="BU149" i="1"/>
  <c r="BT149" i="1"/>
  <c r="BS149" i="1"/>
  <c r="BR149" i="1"/>
  <c r="BQ149" i="1"/>
  <c r="BP149" i="1"/>
  <c r="BO149" i="1"/>
  <c r="BU148" i="1"/>
  <c r="BT148" i="1"/>
  <c r="BS148" i="1"/>
  <c r="BR148" i="1"/>
  <c r="BQ148" i="1"/>
  <c r="BP148" i="1"/>
  <c r="BO148" i="1"/>
  <c r="BU147" i="1"/>
  <c r="BT147" i="1"/>
  <c r="BS147" i="1"/>
  <c r="BR147" i="1"/>
  <c r="BQ147" i="1"/>
  <c r="BP147" i="1"/>
  <c r="BO147" i="1"/>
  <c r="BU146" i="1"/>
  <c r="BT146" i="1"/>
  <c r="BS146" i="1"/>
  <c r="BR146" i="1"/>
  <c r="BQ146" i="1"/>
  <c r="BP146" i="1"/>
  <c r="BO146" i="1"/>
  <c r="BU145" i="1"/>
  <c r="BT145" i="1"/>
  <c r="BS145" i="1"/>
  <c r="BR145" i="1"/>
  <c r="BQ145" i="1"/>
  <c r="BP145" i="1"/>
  <c r="BO145" i="1"/>
  <c r="BU144" i="1"/>
  <c r="BT144" i="1"/>
  <c r="BS144" i="1"/>
  <c r="BR144" i="1"/>
  <c r="BQ144" i="1"/>
  <c r="BP144" i="1"/>
  <c r="BO144" i="1"/>
  <c r="BU143" i="1"/>
  <c r="BT143" i="1"/>
  <c r="BS143" i="1"/>
  <c r="BR143" i="1"/>
  <c r="BQ143" i="1"/>
  <c r="BP143" i="1"/>
  <c r="BO143" i="1"/>
  <c r="BU142" i="1"/>
  <c r="BT142" i="1"/>
  <c r="BS142" i="1"/>
  <c r="BR142" i="1"/>
  <c r="BQ142" i="1"/>
  <c r="BP142" i="1"/>
  <c r="BO142" i="1"/>
  <c r="BU141" i="1"/>
  <c r="BT141" i="1"/>
  <c r="BS141" i="1"/>
  <c r="BR141" i="1"/>
  <c r="BQ141" i="1"/>
  <c r="BP141" i="1"/>
  <c r="BO141" i="1"/>
  <c r="BU140" i="1"/>
  <c r="BT140" i="1"/>
  <c r="BS140" i="1"/>
  <c r="BR140" i="1"/>
  <c r="BQ140" i="1"/>
  <c r="BP140" i="1"/>
  <c r="BO140" i="1"/>
  <c r="BU139" i="1"/>
  <c r="BT139" i="1"/>
  <c r="BS139" i="1"/>
  <c r="BR139" i="1"/>
  <c r="BQ139" i="1"/>
  <c r="BP139" i="1"/>
  <c r="BO139" i="1"/>
  <c r="BU138" i="1"/>
  <c r="BT138" i="1"/>
  <c r="BS138" i="1"/>
  <c r="BR138" i="1"/>
  <c r="BQ138" i="1"/>
  <c r="BP138" i="1"/>
  <c r="BO138" i="1"/>
  <c r="BU137" i="1"/>
  <c r="BT137" i="1"/>
  <c r="BS137" i="1"/>
  <c r="BR137" i="1"/>
  <c r="BQ137" i="1"/>
  <c r="BP137" i="1"/>
  <c r="BO137" i="1"/>
  <c r="BU136" i="1"/>
  <c r="BT136" i="1"/>
  <c r="BS136" i="1"/>
  <c r="BR136" i="1"/>
  <c r="BQ136" i="1"/>
  <c r="BP136" i="1"/>
  <c r="BO136" i="1"/>
  <c r="BU135" i="1"/>
  <c r="BT135" i="1"/>
  <c r="BS135" i="1"/>
  <c r="BR135" i="1"/>
  <c r="BQ135" i="1"/>
  <c r="BP135" i="1"/>
  <c r="BO135" i="1"/>
  <c r="BU134" i="1"/>
  <c r="BT134" i="1"/>
  <c r="BS134" i="1"/>
  <c r="BR134" i="1"/>
  <c r="BQ134" i="1"/>
  <c r="BP134" i="1"/>
  <c r="BO134" i="1"/>
  <c r="BU133" i="1"/>
  <c r="BT133" i="1"/>
  <c r="BS133" i="1"/>
  <c r="BR133" i="1"/>
  <c r="BQ133" i="1"/>
  <c r="BP133" i="1"/>
  <c r="BO133" i="1"/>
  <c r="BU132" i="1"/>
  <c r="BT132" i="1"/>
  <c r="BS132" i="1"/>
  <c r="BR132" i="1"/>
  <c r="BQ132" i="1"/>
  <c r="BP132" i="1"/>
  <c r="BO132" i="1"/>
  <c r="BU131" i="1"/>
  <c r="BT131" i="1"/>
  <c r="BS131" i="1"/>
  <c r="BR131" i="1"/>
  <c r="BQ131" i="1"/>
  <c r="BP131" i="1"/>
  <c r="BO131" i="1"/>
  <c r="BU130" i="1"/>
  <c r="BT130" i="1"/>
  <c r="BS130" i="1"/>
  <c r="BR130" i="1"/>
  <c r="BQ130" i="1"/>
  <c r="BP130" i="1"/>
  <c r="BO130" i="1"/>
  <c r="BU129" i="1"/>
  <c r="BT129" i="1"/>
  <c r="BS129" i="1"/>
  <c r="BR129" i="1"/>
  <c r="BQ129" i="1"/>
  <c r="BP129" i="1"/>
  <c r="BO129" i="1"/>
  <c r="BU128" i="1"/>
  <c r="BT128" i="1"/>
  <c r="BS128" i="1"/>
  <c r="BR128" i="1"/>
  <c r="BQ128" i="1"/>
  <c r="BP128" i="1"/>
  <c r="BO128" i="1"/>
  <c r="BU127" i="1"/>
  <c r="BT127" i="1"/>
  <c r="BS127" i="1"/>
  <c r="BR127" i="1"/>
  <c r="BQ127" i="1"/>
  <c r="BP127" i="1"/>
  <c r="BO127" i="1"/>
  <c r="BU126" i="1"/>
  <c r="BT126" i="1"/>
  <c r="BS126" i="1"/>
  <c r="BR126" i="1"/>
  <c r="BQ126" i="1"/>
  <c r="BP126" i="1"/>
  <c r="BO126" i="1"/>
  <c r="BU125" i="1"/>
  <c r="BT125" i="1"/>
  <c r="BS125" i="1"/>
  <c r="BR125" i="1"/>
  <c r="BQ125" i="1"/>
  <c r="BP125" i="1"/>
  <c r="BO125" i="1"/>
  <c r="BU124" i="1"/>
  <c r="BT124" i="1"/>
  <c r="BS124" i="1"/>
  <c r="BR124" i="1"/>
  <c r="BQ124" i="1"/>
  <c r="BP124" i="1"/>
  <c r="BO124" i="1"/>
  <c r="BU123" i="1"/>
  <c r="BT123" i="1"/>
  <c r="BS123" i="1"/>
  <c r="BR123" i="1"/>
  <c r="BQ123" i="1"/>
  <c r="BP123" i="1"/>
  <c r="BO123" i="1"/>
  <c r="BU122" i="1"/>
  <c r="BT122" i="1"/>
  <c r="BS122" i="1"/>
  <c r="BR122" i="1"/>
  <c r="BQ122" i="1"/>
  <c r="BP122" i="1"/>
  <c r="BO122" i="1"/>
  <c r="BU121" i="1"/>
  <c r="BT121" i="1"/>
  <c r="BS121" i="1"/>
  <c r="BR121" i="1"/>
  <c r="BQ121" i="1"/>
  <c r="BP121" i="1"/>
  <c r="BO121" i="1"/>
  <c r="BU120" i="1"/>
  <c r="BT120" i="1"/>
  <c r="BS120" i="1"/>
  <c r="BR120" i="1"/>
  <c r="BQ120" i="1"/>
  <c r="BP120" i="1"/>
  <c r="BO120" i="1"/>
  <c r="BU119" i="1"/>
  <c r="BT119" i="1"/>
  <c r="BS119" i="1"/>
  <c r="BR119" i="1"/>
  <c r="BQ119" i="1"/>
  <c r="BP119" i="1"/>
  <c r="BO119" i="1"/>
  <c r="BU118" i="1"/>
  <c r="BT118" i="1"/>
  <c r="BS118" i="1"/>
  <c r="BR118" i="1"/>
  <c r="BQ118" i="1"/>
  <c r="BP118" i="1"/>
  <c r="BO118" i="1"/>
  <c r="BU117" i="1"/>
  <c r="BT117" i="1"/>
  <c r="BS117" i="1"/>
  <c r="BR117" i="1"/>
  <c r="BQ117" i="1"/>
  <c r="BP117" i="1"/>
  <c r="BO117" i="1"/>
  <c r="BU116" i="1"/>
  <c r="BT116" i="1"/>
  <c r="BS116" i="1"/>
  <c r="BR116" i="1"/>
  <c r="BQ116" i="1"/>
  <c r="BP116" i="1"/>
  <c r="BO116" i="1"/>
  <c r="BU115" i="1"/>
  <c r="BT115" i="1"/>
  <c r="BS115" i="1"/>
  <c r="BR115" i="1"/>
  <c r="BQ115" i="1"/>
  <c r="BP115" i="1"/>
  <c r="BO115" i="1"/>
  <c r="BU114" i="1"/>
  <c r="BT114" i="1"/>
  <c r="BS114" i="1"/>
  <c r="BR114" i="1"/>
  <c r="BQ114" i="1"/>
  <c r="BP114" i="1"/>
  <c r="BO114" i="1"/>
  <c r="BU113" i="1"/>
  <c r="BT113" i="1"/>
  <c r="BS113" i="1"/>
  <c r="BR113" i="1"/>
  <c r="BQ113" i="1"/>
  <c r="BP113" i="1"/>
  <c r="BO113" i="1"/>
  <c r="BU112" i="1"/>
  <c r="BT112" i="1"/>
  <c r="BS112" i="1"/>
  <c r="BR112" i="1"/>
  <c r="BQ112" i="1"/>
  <c r="BP112" i="1"/>
  <c r="BO112" i="1"/>
  <c r="BU111" i="1"/>
  <c r="BT111" i="1"/>
  <c r="BS111" i="1"/>
  <c r="BR111" i="1"/>
  <c r="BQ111" i="1"/>
  <c r="BP111" i="1"/>
  <c r="BO111" i="1"/>
  <c r="BU110" i="1"/>
  <c r="BT110" i="1"/>
  <c r="BS110" i="1"/>
  <c r="BR110" i="1"/>
  <c r="BQ110" i="1"/>
  <c r="BP110" i="1"/>
  <c r="BO110" i="1"/>
  <c r="BU109" i="1"/>
  <c r="BT109" i="1"/>
  <c r="BS109" i="1"/>
  <c r="BR109" i="1"/>
  <c r="BQ109" i="1"/>
  <c r="BP109" i="1"/>
  <c r="BO109" i="1"/>
  <c r="BU108" i="1"/>
  <c r="BT108" i="1"/>
  <c r="BS108" i="1"/>
  <c r="BR108" i="1"/>
  <c r="BQ108" i="1"/>
  <c r="BP108" i="1"/>
  <c r="BO108" i="1"/>
  <c r="BU107" i="1"/>
  <c r="BT107" i="1"/>
  <c r="BS107" i="1"/>
  <c r="BR107" i="1"/>
  <c r="BQ107" i="1"/>
  <c r="BP107" i="1"/>
  <c r="BO107" i="1"/>
  <c r="BU106" i="1"/>
  <c r="BT106" i="1"/>
  <c r="BS106" i="1"/>
  <c r="BR106" i="1"/>
  <c r="BQ106" i="1"/>
  <c r="BP106" i="1"/>
  <c r="BO106" i="1"/>
  <c r="BU105" i="1"/>
  <c r="BT105" i="1"/>
  <c r="BS105" i="1"/>
  <c r="BR105" i="1"/>
  <c r="BQ105" i="1"/>
  <c r="BP105" i="1"/>
  <c r="BO105" i="1"/>
  <c r="BU104" i="1"/>
  <c r="BT104" i="1"/>
  <c r="BS104" i="1"/>
  <c r="BR104" i="1"/>
  <c r="BQ104" i="1"/>
  <c r="BP104" i="1"/>
  <c r="BO104" i="1"/>
  <c r="BU103" i="1"/>
  <c r="BT103" i="1"/>
  <c r="BS103" i="1"/>
  <c r="BR103" i="1"/>
  <c r="BQ103" i="1"/>
  <c r="BP103" i="1"/>
  <c r="BO103" i="1"/>
  <c r="BU102" i="1"/>
  <c r="BT102" i="1"/>
  <c r="BS102" i="1"/>
  <c r="BR102" i="1"/>
  <c r="BQ102" i="1"/>
  <c r="BP102" i="1"/>
  <c r="BO102" i="1"/>
  <c r="BU101" i="1"/>
  <c r="BT101" i="1"/>
  <c r="BS101" i="1"/>
  <c r="BR101" i="1"/>
  <c r="BQ101" i="1"/>
  <c r="BP101" i="1"/>
  <c r="BO101" i="1"/>
  <c r="BU100" i="1"/>
  <c r="BT100" i="1"/>
  <c r="BS100" i="1"/>
  <c r="BR100" i="1"/>
  <c r="BQ100" i="1"/>
  <c r="BP100" i="1"/>
  <c r="BO100" i="1"/>
  <c r="BU99" i="1"/>
  <c r="BT99" i="1"/>
  <c r="BS99" i="1"/>
  <c r="BR99" i="1"/>
  <c r="BQ99" i="1"/>
  <c r="BP99" i="1"/>
  <c r="BO99" i="1"/>
  <c r="BU98" i="1"/>
  <c r="BT98" i="1"/>
  <c r="BS98" i="1"/>
  <c r="BR98" i="1"/>
  <c r="BQ98" i="1"/>
  <c r="BP98" i="1"/>
  <c r="BO98" i="1"/>
  <c r="BU97" i="1"/>
  <c r="BT97" i="1"/>
  <c r="BS97" i="1"/>
  <c r="BR97" i="1"/>
  <c r="BQ97" i="1"/>
  <c r="BP97" i="1"/>
  <c r="BO97" i="1"/>
  <c r="BU96" i="1"/>
  <c r="BT96" i="1"/>
  <c r="BS96" i="1"/>
  <c r="BR96" i="1"/>
  <c r="BQ96" i="1"/>
  <c r="BP96" i="1"/>
  <c r="BO96" i="1"/>
  <c r="BU95" i="1"/>
  <c r="BT95" i="1"/>
  <c r="BS95" i="1"/>
  <c r="BR95" i="1"/>
  <c r="BQ95" i="1"/>
  <c r="BP95" i="1"/>
  <c r="BO95" i="1"/>
  <c r="BU94" i="1"/>
  <c r="BT94" i="1"/>
  <c r="BS94" i="1"/>
  <c r="BR94" i="1"/>
  <c r="BQ94" i="1"/>
  <c r="BP94" i="1"/>
  <c r="BO94" i="1"/>
  <c r="BU93" i="1"/>
  <c r="BT93" i="1"/>
  <c r="BS93" i="1"/>
  <c r="BR93" i="1"/>
  <c r="BQ93" i="1"/>
  <c r="BP93" i="1"/>
  <c r="BO93" i="1"/>
  <c r="BU92" i="1"/>
  <c r="BT92" i="1"/>
  <c r="BS92" i="1"/>
  <c r="BR92" i="1"/>
  <c r="BQ92" i="1"/>
  <c r="BP92" i="1"/>
  <c r="BO92" i="1"/>
  <c r="BU91" i="1"/>
  <c r="BT91" i="1"/>
  <c r="BS91" i="1"/>
  <c r="BR91" i="1"/>
  <c r="BQ91" i="1"/>
  <c r="BP91" i="1"/>
  <c r="BO91" i="1"/>
  <c r="BU90" i="1"/>
  <c r="BT90" i="1"/>
  <c r="BS90" i="1"/>
  <c r="BR90" i="1"/>
  <c r="BQ90" i="1"/>
  <c r="BP90" i="1"/>
  <c r="BO90" i="1"/>
  <c r="BU89" i="1"/>
  <c r="BT89" i="1"/>
  <c r="BS89" i="1"/>
  <c r="BR89" i="1"/>
  <c r="BQ89" i="1"/>
  <c r="BP89" i="1"/>
  <c r="BO89" i="1"/>
  <c r="BU88" i="1"/>
  <c r="BT88" i="1"/>
  <c r="BS88" i="1"/>
  <c r="BR88" i="1"/>
  <c r="BQ88" i="1"/>
  <c r="BP88" i="1"/>
  <c r="BO88" i="1"/>
  <c r="BU87" i="1"/>
  <c r="BT87" i="1"/>
  <c r="BS87" i="1"/>
  <c r="BR87" i="1"/>
  <c r="BQ87" i="1"/>
  <c r="BP87" i="1"/>
  <c r="BO87" i="1"/>
  <c r="BU86" i="1"/>
  <c r="BT86" i="1"/>
  <c r="BS86" i="1"/>
  <c r="BR86" i="1"/>
  <c r="BQ86" i="1"/>
  <c r="BP86" i="1"/>
  <c r="BO86" i="1"/>
  <c r="BU85" i="1"/>
  <c r="BT85" i="1"/>
  <c r="BS85" i="1"/>
  <c r="BR85" i="1"/>
  <c r="BQ85" i="1"/>
  <c r="BP85" i="1"/>
  <c r="BO85" i="1"/>
  <c r="BU84" i="1"/>
  <c r="BT84" i="1"/>
  <c r="BS84" i="1"/>
  <c r="BR84" i="1"/>
  <c r="BQ84" i="1"/>
  <c r="BP84" i="1"/>
  <c r="BO84" i="1"/>
  <c r="BU83" i="1"/>
  <c r="BT83" i="1"/>
  <c r="BS83" i="1"/>
  <c r="BR83" i="1"/>
  <c r="BQ83" i="1"/>
  <c r="BP83" i="1"/>
  <c r="BO83" i="1"/>
  <c r="BU82" i="1"/>
  <c r="BT82" i="1"/>
  <c r="BS82" i="1"/>
  <c r="BR82" i="1"/>
  <c r="BQ82" i="1"/>
  <c r="BP82" i="1"/>
  <c r="BO82" i="1"/>
  <c r="BU81" i="1"/>
  <c r="BT81" i="1"/>
  <c r="BS81" i="1"/>
  <c r="BR81" i="1"/>
  <c r="BQ81" i="1"/>
  <c r="BP81" i="1"/>
  <c r="BO81" i="1"/>
  <c r="BU80" i="1"/>
  <c r="BT80" i="1"/>
  <c r="BS80" i="1"/>
  <c r="BR80" i="1"/>
  <c r="BQ80" i="1"/>
  <c r="BP80" i="1"/>
  <c r="BO80" i="1"/>
  <c r="BU79" i="1"/>
  <c r="BT79" i="1"/>
  <c r="BS79" i="1"/>
  <c r="BR79" i="1"/>
  <c r="BQ79" i="1"/>
  <c r="BP79" i="1"/>
  <c r="BO79" i="1"/>
  <c r="BU78" i="1"/>
  <c r="BT78" i="1"/>
  <c r="BS78" i="1"/>
  <c r="BR78" i="1"/>
  <c r="BQ78" i="1"/>
  <c r="BP78" i="1"/>
  <c r="BO78" i="1"/>
  <c r="BU77" i="1"/>
  <c r="BT77" i="1"/>
  <c r="BS77" i="1"/>
  <c r="BR77" i="1"/>
  <c r="BQ77" i="1"/>
  <c r="BP77" i="1"/>
  <c r="BO77" i="1"/>
  <c r="BU76" i="1"/>
  <c r="BT76" i="1"/>
  <c r="BS76" i="1"/>
  <c r="BR76" i="1"/>
  <c r="BQ76" i="1"/>
  <c r="BP76" i="1"/>
  <c r="BO76" i="1"/>
  <c r="BU75" i="1"/>
  <c r="BT75" i="1"/>
  <c r="BS75" i="1"/>
  <c r="BR75" i="1"/>
  <c r="BQ75" i="1"/>
  <c r="BP75" i="1"/>
  <c r="BO75" i="1"/>
  <c r="BU74" i="1"/>
  <c r="BT74" i="1"/>
  <c r="BS74" i="1"/>
  <c r="BR74" i="1"/>
  <c r="BQ74" i="1"/>
  <c r="BP74" i="1"/>
  <c r="BO74" i="1"/>
  <c r="BU73" i="1"/>
  <c r="BT73" i="1"/>
  <c r="BS73" i="1"/>
  <c r="BR73" i="1"/>
  <c r="BQ73" i="1"/>
  <c r="BP73" i="1"/>
  <c r="BO73" i="1"/>
  <c r="BU72" i="1"/>
  <c r="BT72" i="1"/>
  <c r="BS72" i="1"/>
  <c r="BR72" i="1"/>
  <c r="BQ72" i="1"/>
  <c r="BP72" i="1"/>
  <c r="BO72" i="1"/>
  <c r="BU71" i="1"/>
  <c r="BT71" i="1"/>
  <c r="BS71" i="1"/>
  <c r="BR71" i="1"/>
  <c r="BQ71" i="1"/>
  <c r="BP71" i="1"/>
  <c r="BO71" i="1"/>
  <c r="BU70" i="1"/>
  <c r="BT70" i="1"/>
  <c r="BS70" i="1"/>
  <c r="BR70" i="1"/>
  <c r="BQ70" i="1"/>
  <c r="BP70" i="1"/>
  <c r="BO70" i="1"/>
  <c r="BU69" i="1"/>
  <c r="BT69" i="1"/>
  <c r="BS69" i="1"/>
  <c r="BR69" i="1"/>
  <c r="BQ69" i="1"/>
  <c r="BP69" i="1"/>
  <c r="BO69" i="1"/>
  <c r="BU68" i="1"/>
  <c r="BT68" i="1"/>
  <c r="BS68" i="1"/>
  <c r="BR68" i="1"/>
  <c r="BQ68" i="1"/>
  <c r="BP68" i="1"/>
  <c r="BO68" i="1"/>
  <c r="BU67" i="1"/>
  <c r="BT67" i="1"/>
  <c r="BS67" i="1"/>
  <c r="BR67" i="1"/>
  <c r="BQ67" i="1"/>
  <c r="BP67" i="1"/>
  <c r="BO67" i="1"/>
  <c r="BU66" i="1"/>
  <c r="BT66" i="1"/>
  <c r="BS66" i="1"/>
  <c r="BR66" i="1"/>
  <c r="BQ66" i="1"/>
  <c r="BP66" i="1"/>
  <c r="BO66" i="1"/>
  <c r="BU65" i="1"/>
  <c r="BT65" i="1"/>
  <c r="BS65" i="1"/>
  <c r="BR65" i="1"/>
  <c r="BQ65" i="1"/>
  <c r="BP65" i="1"/>
  <c r="BO65" i="1"/>
  <c r="BU64" i="1"/>
  <c r="BT64" i="1"/>
  <c r="BS64" i="1"/>
  <c r="BR64" i="1"/>
  <c r="BQ64" i="1"/>
  <c r="BP64" i="1"/>
  <c r="BO64" i="1"/>
  <c r="BU63" i="1"/>
  <c r="BT63" i="1"/>
  <c r="BS63" i="1"/>
  <c r="BR63" i="1"/>
  <c r="BQ63" i="1"/>
  <c r="BP63" i="1"/>
  <c r="BO63" i="1"/>
  <c r="BU62" i="1"/>
  <c r="BT62" i="1"/>
  <c r="BS62" i="1"/>
  <c r="BR62" i="1"/>
  <c r="BQ62" i="1"/>
  <c r="BP62" i="1"/>
  <c r="BO62" i="1"/>
  <c r="BU61" i="1"/>
  <c r="BT61" i="1"/>
  <c r="BS61" i="1"/>
  <c r="BR61" i="1"/>
  <c r="BQ61" i="1"/>
  <c r="BP61" i="1"/>
  <c r="BO61" i="1"/>
  <c r="BU60" i="1"/>
  <c r="BT60" i="1"/>
  <c r="BS60" i="1"/>
  <c r="BR60" i="1"/>
  <c r="BQ60" i="1"/>
  <c r="BP60" i="1"/>
  <c r="BO60" i="1"/>
  <c r="BU59" i="1"/>
  <c r="BT59" i="1"/>
  <c r="BS59" i="1"/>
  <c r="BR59" i="1"/>
  <c r="BQ59" i="1"/>
  <c r="BP59" i="1"/>
  <c r="BO59" i="1"/>
  <c r="BU58" i="1"/>
  <c r="BT58" i="1"/>
  <c r="BS58" i="1"/>
  <c r="BR58" i="1"/>
  <c r="BQ58" i="1"/>
  <c r="BP58" i="1"/>
  <c r="BO58" i="1"/>
  <c r="BU57" i="1"/>
  <c r="BT57" i="1"/>
  <c r="BS57" i="1"/>
  <c r="BR57" i="1"/>
  <c r="BQ57" i="1"/>
  <c r="BP57" i="1"/>
  <c r="BO57" i="1"/>
  <c r="BU56" i="1"/>
  <c r="BT56" i="1"/>
  <c r="BS56" i="1"/>
  <c r="BR56" i="1"/>
  <c r="BQ56" i="1"/>
  <c r="BP56" i="1"/>
  <c r="BO56" i="1"/>
  <c r="BU55" i="1"/>
  <c r="BT55" i="1"/>
  <c r="BS55" i="1"/>
  <c r="BR55" i="1"/>
  <c r="BQ55" i="1"/>
  <c r="BP55" i="1"/>
  <c r="BO55" i="1"/>
  <c r="BU54" i="1"/>
  <c r="BT54" i="1"/>
  <c r="BS54" i="1"/>
  <c r="BR54" i="1"/>
  <c r="BQ54" i="1"/>
  <c r="BP54" i="1"/>
  <c r="BO54" i="1"/>
  <c r="BU53" i="1"/>
  <c r="BT53" i="1"/>
  <c r="BS53" i="1"/>
  <c r="BR53" i="1"/>
  <c r="BQ53" i="1"/>
  <c r="BP53" i="1"/>
  <c r="BO53" i="1"/>
  <c r="BU52" i="1"/>
  <c r="BT52" i="1"/>
  <c r="BS52" i="1"/>
  <c r="BR52" i="1"/>
  <c r="BQ52" i="1"/>
  <c r="BP52" i="1"/>
  <c r="BO52" i="1"/>
  <c r="BU51" i="1"/>
  <c r="BT51" i="1"/>
  <c r="BS51" i="1"/>
  <c r="BR51" i="1"/>
  <c r="BQ51" i="1"/>
  <c r="BP51" i="1"/>
  <c r="BO51" i="1"/>
  <c r="BU50" i="1"/>
  <c r="BT50" i="1"/>
  <c r="BS50" i="1"/>
  <c r="BR50" i="1"/>
  <c r="BQ50" i="1"/>
  <c r="BP50" i="1"/>
  <c r="BO50" i="1"/>
  <c r="BU49" i="1"/>
  <c r="BT49" i="1"/>
  <c r="BS49" i="1"/>
  <c r="BR49" i="1"/>
  <c r="BQ49" i="1"/>
  <c r="BP49" i="1"/>
  <c r="BO49" i="1"/>
  <c r="BU48" i="1"/>
  <c r="BT48" i="1"/>
  <c r="BS48" i="1"/>
  <c r="BR48" i="1"/>
  <c r="BQ48" i="1"/>
  <c r="BP48" i="1"/>
  <c r="BO48" i="1"/>
  <c r="BU47" i="1"/>
  <c r="BT47" i="1"/>
  <c r="BS47" i="1"/>
  <c r="BR47" i="1"/>
  <c r="BQ47" i="1"/>
  <c r="BP47" i="1"/>
  <c r="BO47" i="1"/>
  <c r="BU46" i="1"/>
  <c r="BT46" i="1"/>
  <c r="BS46" i="1"/>
  <c r="BR46" i="1"/>
  <c r="BQ46" i="1"/>
  <c r="BP46" i="1"/>
  <c r="BO46" i="1"/>
  <c r="BU45" i="1"/>
  <c r="BT45" i="1"/>
  <c r="BS45" i="1"/>
  <c r="BR45" i="1"/>
  <c r="BQ45" i="1"/>
  <c r="BP45" i="1"/>
  <c r="BO45" i="1"/>
  <c r="BU44" i="1"/>
  <c r="BT44" i="1"/>
  <c r="BS44" i="1"/>
  <c r="BR44" i="1"/>
  <c r="BQ44" i="1"/>
  <c r="BP44" i="1"/>
  <c r="BO44" i="1"/>
  <c r="BU43" i="1"/>
  <c r="BT43" i="1"/>
  <c r="BS43" i="1"/>
  <c r="BR43" i="1"/>
  <c r="BQ43" i="1"/>
  <c r="BP43" i="1"/>
  <c r="BO43" i="1"/>
  <c r="BU42" i="1"/>
  <c r="BT42" i="1"/>
  <c r="BS42" i="1"/>
  <c r="BR42" i="1"/>
  <c r="BQ42" i="1"/>
  <c r="BP42" i="1"/>
  <c r="BO42" i="1"/>
  <c r="BU41" i="1"/>
  <c r="BT41" i="1"/>
  <c r="BS41" i="1"/>
  <c r="BR41" i="1"/>
  <c r="BQ41" i="1"/>
  <c r="BP41" i="1"/>
  <c r="BO41" i="1"/>
  <c r="BU40" i="1"/>
  <c r="BT40" i="1"/>
  <c r="BS40" i="1"/>
  <c r="BR40" i="1"/>
  <c r="BQ40" i="1"/>
  <c r="BP40" i="1"/>
  <c r="BO40" i="1"/>
  <c r="BU39" i="1"/>
  <c r="BT39" i="1"/>
  <c r="BS39" i="1"/>
  <c r="BR39" i="1"/>
  <c r="BQ39" i="1"/>
  <c r="BP39" i="1"/>
  <c r="BO39" i="1"/>
  <c r="BU38" i="1"/>
  <c r="BT38" i="1"/>
  <c r="BS38" i="1"/>
  <c r="BR38" i="1"/>
  <c r="BQ38" i="1"/>
  <c r="BP38" i="1"/>
  <c r="BO38" i="1"/>
  <c r="BU37" i="1"/>
  <c r="BT37" i="1"/>
  <c r="BS37" i="1"/>
  <c r="BR37" i="1"/>
  <c r="BQ37" i="1"/>
  <c r="BP37" i="1"/>
  <c r="BO37" i="1"/>
  <c r="BU36" i="1"/>
  <c r="BT36" i="1"/>
  <c r="BS36" i="1"/>
  <c r="BR36" i="1"/>
  <c r="BQ36" i="1"/>
  <c r="BP36" i="1"/>
  <c r="BO36" i="1"/>
  <c r="BU35" i="1"/>
  <c r="BT35" i="1"/>
  <c r="BS35" i="1"/>
  <c r="BR35" i="1"/>
  <c r="BQ35" i="1"/>
  <c r="BP35" i="1"/>
  <c r="BO35" i="1"/>
  <c r="BU34" i="1"/>
  <c r="BT34" i="1"/>
  <c r="BS34" i="1"/>
  <c r="BR34" i="1"/>
  <c r="BQ34" i="1"/>
  <c r="BP34" i="1"/>
  <c r="BO34" i="1"/>
  <c r="BU33" i="1"/>
  <c r="BT33" i="1"/>
  <c r="BS33" i="1"/>
  <c r="BR33" i="1"/>
  <c r="BQ33" i="1"/>
  <c r="BP33" i="1"/>
  <c r="BO33" i="1"/>
  <c r="BU32" i="1"/>
  <c r="BT32" i="1"/>
  <c r="BS32" i="1"/>
  <c r="BR32" i="1"/>
  <c r="BQ32" i="1"/>
  <c r="BP32" i="1"/>
  <c r="BO32" i="1"/>
  <c r="BU31" i="1"/>
  <c r="BT31" i="1"/>
  <c r="BS31" i="1"/>
  <c r="BR31" i="1"/>
  <c r="BQ31" i="1"/>
  <c r="BP31" i="1"/>
  <c r="BO31" i="1"/>
  <c r="BU30" i="1"/>
  <c r="BT30" i="1"/>
  <c r="BS30" i="1"/>
  <c r="BR30" i="1"/>
  <c r="BQ30" i="1"/>
  <c r="BP30" i="1"/>
  <c r="BO30" i="1"/>
  <c r="BU29" i="1"/>
  <c r="BT29" i="1"/>
  <c r="BS29" i="1"/>
  <c r="BR29" i="1"/>
  <c r="BQ29" i="1"/>
  <c r="BP29" i="1"/>
  <c r="BO29" i="1"/>
  <c r="BU28" i="1"/>
  <c r="BT28" i="1"/>
  <c r="BS28" i="1"/>
  <c r="BR28" i="1"/>
  <c r="BQ28" i="1"/>
  <c r="BP28" i="1"/>
  <c r="BO28" i="1"/>
  <c r="BU27" i="1"/>
  <c r="BT27" i="1"/>
  <c r="BS27" i="1"/>
  <c r="BR27" i="1"/>
  <c r="BQ27" i="1"/>
  <c r="BP27" i="1"/>
  <c r="BO27" i="1"/>
  <c r="BU26" i="1"/>
  <c r="BT26" i="1"/>
  <c r="BS26" i="1"/>
  <c r="BR26" i="1"/>
  <c r="BQ26" i="1"/>
  <c r="BP26" i="1"/>
  <c r="BO26" i="1"/>
  <c r="BU25" i="1"/>
  <c r="BT25" i="1"/>
  <c r="BS25" i="1"/>
  <c r="BR25" i="1"/>
  <c r="BQ25" i="1"/>
  <c r="BP25" i="1"/>
  <c r="BO25" i="1"/>
  <c r="BU24" i="1"/>
  <c r="BT24" i="1"/>
  <c r="BS24" i="1"/>
  <c r="BR24" i="1"/>
  <c r="BQ24" i="1"/>
  <c r="BP24" i="1"/>
  <c r="BO24" i="1"/>
  <c r="BU23" i="1"/>
  <c r="BT23" i="1"/>
  <c r="BS23" i="1"/>
  <c r="BR23" i="1"/>
  <c r="BQ23" i="1"/>
  <c r="BP23" i="1"/>
  <c r="BO23" i="1"/>
  <c r="BU22" i="1"/>
  <c r="BT22" i="1"/>
  <c r="BS22" i="1"/>
  <c r="BR22" i="1"/>
  <c r="BQ22" i="1"/>
  <c r="BP22" i="1"/>
  <c r="BO22" i="1"/>
  <c r="BU21" i="1"/>
  <c r="BT21" i="1"/>
  <c r="BS21" i="1"/>
  <c r="BR21" i="1"/>
  <c r="BQ21" i="1"/>
  <c r="BP21" i="1"/>
  <c r="BO21" i="1"/>
  <c r="BU20" i="1"/>
  <c r="BT20" i="1"/>
  <c r="BS20" i="1"/>
  <c r="BR20" i="1"/>
  <c r="BQ20" i="1"/>
  <c r="BP20" i="1"/>
  <c r="BO20" i="1"/>
  <c r="BU19" i="1"/>
  <c r="BT19" i="1"/>
  <c r="BS19" i="1"/>
  <c r="BR19" i="1"/>
  <c r="BQ19" i="1"/>
  <c r="BP19" i="1"/>
  <c r="BO19" i="1"/>
  <c r="BU18" i="1"/>
  <c r="BT18" i="1"/>
  <c r="BS18" i="1"/>
  <c r="BR18" i="1"/>
  <c r="BQ18" i="1"/>
  <c r="BP18" i="1"/>
  <c r="BO18" i="1"/>
  <c r="BU17" i="1"/>
  <c r="BT17" i="1"/>
  <c r="BS17" i="1"/>
  <c r="BR17" i="1"/>
  <c r="BQ17" i="1"/>
  <c r="BP17" i="1"/>
  <c r="BO17" i="1"/>
  <c r="BU16" i="1"/>
  <c r="BT16" i="1"/>
  <c r="BS16" i="1"/>
  <c r="BR16" i="1"/>
  <c r="BQ16" i="1"/>
  <c r="BP16" i="1"/>
  <c r="BO16" i="1"/>
  <c r="BU15" i="1"/>
  <c r="BT15" i="1"/>
  <c r="BS15" i="1"/>
  <c r="BR15" i="1"/>
  <c r="BQ15" i="1"/>
  <c r="BP15" i="1"/>
  <c r="BO15" i="1"/>
  <c r="BU14" i="1"/>
  <c r="BT14" i="1"/>
  <c r="BS14" i="1"/>
  <c r="BR14" i="1"/>
  <c r="BQ14" i="1"/>
  <c r="BP14" i="1"/>
  <c r="BO14" i="1"/>
  <c r="BU13" i="1"/>
  <c r="BT13" i="1"/>
  <c r="BS13" i="1"/>
  <c r="BR13" i="1"/>
  <c r="BQ13" i="1"/>
  <c r="BP13" i="1"/>
  <c r="BO13" i="1"/>
  <c r="BU12" i="1"/>
  <c r="BT12" i="1"/>
  <c r="BS12" i="1"/>
  <c r="BR12" i="1"/>
  <c r="BQ12" i="1"/>
  <c r="BP12" i="1"/>
  <c r="BO12" i="1"/>
  <c r="BU11" i="1"/>
  <c r="BT11" i="1"/>
  <c r="BS11" i="1"/>
  <c r="BR11" i="1"/>
  <c r="BQ11" i="1"/>
  <c r="BP11" i="1"/>
  <c r="BO11" i="1"/>
  <c r="BU10" i="1"/>
  <c r="BT10" i="1"/>
  <c r="BS10" i="1"/>
  <c r="BR10" i="1"/>
  <c r="BQ10" i="1"/>
  <c r="BP10" i="1"/>
  <c r="BO10" i="1"/>
  <c r="BU9" i="1"/>
  <c r="BT9" i="1"/>
  <c r="BS9" i="1"/>
  <c r="BR9" i="1"/>
  <c r="BQ9" i="1"/>
  <c r="BP9" i="1"/>
  <c r="BO9" i="1"/>
  <c r="BU8" i="1"/>
  <c r="BT8" i="1"/>
  <c r="BS8" i="1"/>
  <c r="BR8" i="1"/>
  <c r="BQ8" i="1"/>
  <c r="BP8" i="1"/>
  <c r="BO8" i="1"/>
  <c r="BU7" i="1"/>
  <c r="BT7" i="1"/>
  <c r="BS7" i="1"/>
  <c r="BR7" i="1"/>
  <c r="BQ7" i="1"/>
  <c r="BP7" i="1"/>
  <c r="BO7" i="1"/>
  <c r="BU6" i="1"/>
  <c r="BT6" i="1"/>
  <c r="BS6" i="1"/>
  <c r="BR6" i="1"/>
  <c r="BQ6" i="1"/>
  <c r="BP6" i="1"/>
  <c r="BO6" i="1"/>
  <c r="BU5" i="1"/>
  <c r="BT5" i="1"/>
  <c r="BS5" i="1"/>
  <c r="BR5" i="1"/>
  <c r="BQ5" i="1"/>
  <c r="BP5" i="1"/>
  <c r="BO5" i="1"/>
  <c r="AI504" i="1"/>
  <c r="AI503" i="1"/>
  <c r="AI502" i="1"/>
  <c r="AI501" i="1"/>
  <c r="AI500" i="1"/>
  <c r="AI499" i="1"/>
  <c r="AI498" i="1"/>
  <c r="AI497" i="1"/>
  <c r="AI496" i="1"/>
  <c r="AI495" i="1"/>
  <c r="AI494" i="1"/>
  <c r="AI493" i="1"/>
  <c r="AI492" i="1"/>
  <c r="AI491" i="1"/>
  <c r="AI490" i="1"/>
  <c r="AI489" i="1"/>
  <c r="AI488" i="1"/>
  <c r="AI487" i="1"/>
  <c r="AI486" i="1"/>
  <c r="AI485" i="1"/>
  <c r="AI484" i="1"/>
  <c r="AI483" i="1"/>
  <c r="AI482" i="1"/>
  <c r="AI481" i="1"/>
  <c r="AI480" i="1"/>
  <c r="AI479" i="1"/>
  <c r="AI478" i="1"/>
  <c r="AI477" i="1"/>
  <c r="AI476" i="1"/>
  <c r="AI475" i="1"/>
  <c r="AI474" i="1"/>
  <c r="AI473" i="1"/>
  <c r="AI472" i="1"/>
  <c r="AI471" i="1"/>
  <c r="AI470" i="1"/>
  <c r="AI469" i="1"/>
  <c r="AI468" i="1"/>
  <c r="AI467" i="1"/>
  <c r="AI466" i="1"/>
  <c r="AI465" i="1"/>
  <c r="AI464" i="1"/>
  <c r="AI463" i="1"/>
  <c r="AI462" i="1"/>
  <c r="AI461" i="1"/>
  <c r="AI460" i="1"/>
  <c r="AI459" i="1"/>
  <c r="AI458" i="1"/>
  <c r="AI457" i="1"/>
  <c r="AI456" i="1"/>
  <c r="AI455" i="1"/>
  <c r="AI454" i="1"/>
  <c r="AI453" i="1"/>
  <c r="AI452" i="1"/>
  <c r="AI451" i="1"/>
  <c r="AI450" i="1"/>
  <c r="AI449" i="1"/>
  <c r="AI448" i="1"/>
  <c r="AI447" i="1"/>
  <c r="AI446" i="1"/>
  <c r="AI445" i="1"/>
  <c r="AI444" i="1"/>
  <c r="AI443" i="1"/>
  <c r="AI442" i="1"/>
  <c r="AI441" i="1"/>
  <c r="AI440" i="1"/>
  <c r="AI439" i="1"/>
  <c r="AI438" i="1"/>
  <c r="AI437" i="1"/>
  <c r="AI436" i="1"/>
  <c r="AI435" i="1"/>
  <c r="AI434" i="1"/>
  <c r="AI433" i="1"/>
  <c r="AI432" i="1"/>
  <c r="AI431" i="1"/>
  <c r="AI430" i="1"/>
  <c r="AI429" i="1"/>
  <c r="AI428" i="1"/>
  <c r="AI427" i="1"/>
  <c r="AI426" i="1"/>
  <c r="AI425" i="1"/>
  <c r="AI424" i="1"/>
  <c r="AI423" i="1"/>
  <c r="AI422" i="1"/>
  <c r="AI421" i="1"/>
  <c r="AI420" i="1"/>
  <c r="AI419" i="1"/>
  <c r="AI418" i="1"/>
  <c r="AI417" i="1"/>
  <c r="AI416" i="1"/>
  <c r="AI415" i="1"/>
  <c r="AI414" i="1"/>
  <c r="AI413" i="1"/>
  <c r="AI412" i="1"/>
  <c r="AI411" i="1"/>
  <c r="AI410" i="1"/>
  <c r="AI409" i="1"/>
  <c r="AI408" i="1"/>
  <c r="AI407" i="1"/>
  <c r="AI406" i="1"/>
  <c r="AI405" i="1"/>
  <c r="AI404" i="1"/>
  <c r="AI403" i="1"/>
  <c r="AI402" i="1"/>
  <c r="AI401" i="1"/>
  <c r="AI400" i="1"/>
  <c r="AI399" i="1"/>
  <c r="AI398" i="1"/>
  <c r="AI397" i="1"/>
  <c r="AI396" i="1"/>
  <c r="AI395" i="1"/>
  <c r="AI394" i="1"/>
  <c r="AI393" i="1"/>
  <c r="AI392" i="1"/>
  <c r="AI391" i="1"/>
  <c r="AI390" i="1"/>
  <c r="AI389" i="1"/>
  <c r="AI388" i="1"/>
  <c r="AI387" i="1"/>
  <c r="AI386" i="1"/>
  <c r="AI385" i="1"/>
  <c r="AI384" i="1"/>
  <c r="AI383" i="1"/>
  <c r="AI382" i="1"/>
  <c r="AI381" i="1"/>
  <c r="AI380" i="1"/>
  <c r="AI379" i="1"/>
  <c r="AI378" i="1"/>
  <c r="AI377" i="1"/>
  <c r="AI376" i="1"/>
  <c r="AI375" i="1"/>
  <c r="AI374" i="1"/>
  <c r="AI373" i="1"/>
  <c r="AI372" i="1"/>
  <c r="AI371" i="1"/>
  <c r="AI370" i="1"/>
  <c r="AI369" i="1"/>
  <c r="AI368" i="1"/>
  <c r="AI367" i="1"/>
  <c r="AI366" i="1"/>
  <c r="AI365" i="1"/>
  <c r="AI364" i="1"/>
  <c r="AI363" i="1"/>
  <c r="AI362" i="1"/>
  <c r="AI361" i="1"/>
  <c r="AI360" i="1"/>
  <c r="AI359" i="1"/>
  <c r="AI358" i="1"/>
  <c r="AI357" i="1"/>
  <c r="AI356" i="1"/>
  <c r="AI355" i="1"/>
  <c r="AI354" i="1"/>
  <c r="AI353" i="1"/>
  <c r="AI352" i="1"/>
  <c r="AI351" i="1"/>
  <c r="AI350" i="1"/>
  <c r="AI349" i="1"/>
  <c r="AI348" i="1"/>
  <c r="AI347" i="1"/>
  <c r="AI346" i="1"/>
  <c r="AI345" i="1"/>
  <c r="AI344" i="1"/>
  <c r="AI343" i="1"/>
  <c r="AI342" i="1"/>
  <c r="AI341" i="1"/>
  <c r="AI340" i="1"/>
  <c r="AI339" i="1"/>
  <c r="AI338" i="1"/>
  <c r="AI337" i="1"/>
  <c r="AI336" i="1"/>
  <c r="AI335" i="1"/>
  <c r="AI334" i="1"/>
  <c r="AI333" i="1"/>
  <c r="AI332" i="1"/>
  <c r="AI331" i="1"/>
  <c r="AI330" i="1"/>
  <c r="AI329" i="1"/>
  <c r="AI328" i="1"/>
  <c r="AI327" i="1"/>
  <c r="AI326" i="1"/>
  <c r="AI325" i="1"/>
  <c r="AI324" i="1"/>
  <c r="AI323" i="1"/>
  <c r="AI322" i="1"/>
  <c r="AI321" i="1"/>
  <c r="AI320" i="1"/>
  <c r="AI319" i="1"/>
  <c r="AI318" i="1"/>
  <c r="AI317" i="1"/>
  <c r="AI316" i="1"/>
  <c r="AI315" i="1"/>
  <c r="AI314" i="1"/>
  <c r="AI313" i="1"/>
  <c r="AI312" i="1"/>
  <c r="AI311" i="1"/>
  <c r="AI310" i="1"/>
  <c r="AI309" i="1"/>
  <c r="AI308" i="1"/>
  <c r="AI307" i="1"/>
  <c r="AI306" i="1"/>
  <c r="AI305" i="1"/>
  <c r="AI304" i="1"/>
  <c r="AI303" i="1"/>
  <c r="AI302" i="1"/>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70" i="1"/>
  <c r="AI169" i="1"/>
  <c r="AI168" i="1"/>
  <c r="AI167" i="1"/>
  <c r="AI166" i="1"/>
  <c r="AI165" i="1"/>
  <c r="AI164" i="1"/>
  <c r="AI163" i="1"/>
  <c r="AI162" i="1"/>
  <c r="AI161" i="1"/>
  <c r="AI160" i="1"/>
  <c r="AI159" i="1"/>
  <c r="AI158" i="1"/>
  <c r="AI157" i="1"/>
  <c r="AI156" i="1"/>
  <c r="AI155" i="1"/>
  <c r="AI154" i="1"/>
  <c r="AI153" i="1"/>
  <c r="AI152" i="1"/>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AG504" i="1"/>
  <c r="AF504" i="1"/>
  <c r="AE504" i="1"/>
  <c r="AD504" i="1"/>
  <c r="AC504" i="1"/>
  <c r="AG503" i="1"/>
  <c r="AF503" i="1"/>
  <c r="AE503" i="1"/>
  <c r="AD503" i="1"/>
  <c r="AC503" i="1"/>
  <c r="AG502" i="1"/>
  <c r="AF502" i="1"/>
  <c r="AE502" i="1"/>
  <c r="AD502" i="1"/>
  <c r="AC502" i="1"/>
  <c r="AG501" i="1"/>
  <c r="AF501" i="1"/>
  <c r="AE501" i="1"/>
  <c r="AD501" i="1"/>
  <c r="AC501" i="1"/>
  <c r="AG500" i="1"/>
  <c r="AF500" i="1"/>
  <c r="AE500" i="1"/>
  <c r="AD500" i="1"/>
  <c r="AC500" i="1"/>
  <c r="AG499" i="1"/>
  <c r="AF499" i="1"/>
  <c r="AE499" i="1"/>
  <c r="AD499" i="1"/>
  <c r="AC499" i="1"/>
  <c r="AG498" i="1"/>
  <c r="AF498" i="1"/>
  <c r="AE498" i="1"/>
  <c r="AD498" i="1"/>
  <c r="AC498" i="1"/>
  <c r="AG497" i="1"/>
  <c r="AF497" i="1"/>
  <c r="AE497" i="1"/>
  <c r="AD497" i="1"/>
  <c r="AC497" i="1"/>
  <c r="AG496" i="1"/>
  <c r="AF496" i="1"/>
  <c r="AE496" i="1"/>
  <c r="AD496" i="1"/>
  <c r="AC496" i="1"/>
  <c r="AG495" i="1"/>
  <c r="AF495" i="1"/>
  <c r="AE495" i="1"/>
  <c r="AD495" i="1"/>
  <c r="AC495" i="1"/>
  <c r="AG494" i="1"/>
  <c r="AF494" i="1"/>
  <c r="AE494" i="1"/>
  <c r="AD494" i="1"/>
  <c r="AC494" i="1"/>
  <c r="AG493" i="1"/>
  <c r="AF493" i="1"/>
  <c r="AE493" i="1"/>
  <c r="AD493" i="1"/>
  <c r="AC493" i="1"/>
  <c r="AG492" i="1"/>
  <c r="AF492" i="1"/>
  <c r="AE492" i="1"/>
  <c r="AD492" i="1"/>
  <c r="AC492" i="1"/>
  <c r="AG491" i="1"/>
  <c r="AF491" i="1"/>
  <c r="AE491" i="1"/>
  <c r="AD491" i="1"/>
  <c r="AC491" i="1"/>
  <c r="AG490" i="1"/>
  <c r="AF490" i="1"/>
  <c r="AE490" i="1"/>
  <c r="AD490" i="1"/>
  <c r="AC490" i="1"/>
  <c r="AG489" i="1"/>
  <c r="AF489" i="1"/>
  <c r="AE489" i="1"/>
  <c r="AD489" i="1"/>
  <c r="AC489" i="1"/>
  <c r="AG488" i="1"/>
  <c r="AF488" i="1"/>
  <c r="AE488" i="1"/>
  <c r="AD488" i="1"/>
  <c r="AC488" i="1"/>
  <c r="AG487" i="1"/>
  <c r="AF487" i="1"/>
  <c r="AE487" i="1"/>
  <c r="AD487" i="1"/>
  <c r="AC487" i="1"/>
  <c r="AG486" i="1"/>
  <c r="AF486" i="1"/>
  <c r="AE486" i="1"/>
  <c r="AD486" i="1"/>
  <c r="AC486" i="1"/>
  <c r="AG485" i="1"/>
  <c r="AF485" i="1"/>
  <c r="AE485" i="1"/>
  <c r="AD485" i="1"/>
  <c r="AC485" i="1"/>
  <c r="AG484" i="1"/>
  <c r="AF484" i="1"/>
  <c r="AE484" i="1"/>
  <c r="AD484" i="1"/>
  <c r="AC484" i="1"/>
  <c r="AG483" i="1"/>
  <c r="AF483" i="1"/>
  <c r="AE483" i="1"/>
  <c r="AD483" i="1"/>
  <c r="AC483" i="1"/>
  <c r="AG482" i="1"/>
  <c r="AF482" i="1"/>
  <c r="AE482" i="1"/>
  <c r="AD482" i="1"/>
  <c r="AC482" i="1"/>
  <c r="AG481" i="1"/>
  <c r="AF481" i="1"/>
  <c r="AE481" i="1"/>
  <c r="AD481" i="1"/>
  <c r="AC481" i="1"/>
  <c r="AG480" i="1"/>
  <c r="AF480" i="1"/>
  <c r="AE480" i="1"/>
  <c r="AD480" i="1"/>
  <c r="AC480" i="1"/>
  <c r="AG479" i="1"/>
  <c r="AF479" i="1"/>
  <c r="AE479" i="1"/>
  <c r="AD479" i="1"/>
  <c r="AC479" i="1"/>
  <c r="AG478" i="1"/>
  <c r="AF478" i="1"/>
  <c r="AE478" i="1"/>
  <c r="AD478" i="1"/>
  <c r="AC478" i="1"/>
  <c r="AG477" i="1"/>
  <c r="AF477" i="1"/>
  <c r="AE477" i="1"/>
  <c r="AD477" i="1"/>
  <c r="AC477" i="1"/>
  <c r="AG476" i="1"/>
  <c r="AF476" i="1"/>
  <c r="AE476" i="1"/>
  <c r="AD476" i="1"/>
  <c r="AC476" i="1"/>
  <c r="AG475" i="1"/>
  <c r="AF475" i="1"/>
  <c r="AE475" i="1"/>
  <c r="AD475" i="1"/>
  <c r="AC475" i="1"/>
  <c r="AG474" i="1"/>
  <c r="AF474" i="1"/>
  <c r="AE474" i="1"/>
  <c r="AD474" i="1"/>
  <c r="AC474" i="1"/>
  <c r="AG473" i="1"/>
  <c r="AF473" i="1"/>
  <c r="AE473" i="1"/>
  <c r="AD473" i="1"/>
  <c r="AC473" i="1"/>
  <c r="AG472" i="1"/>
  <c r="AF472" i="1"/>
  <c r="AE472" i="1"/>
  <c r="AD472" i="1"/>
  <c r="AC472" i="1"/>
  <c r="AG471" i="1"/>
  <c r="AF471" i="1"/>
  <c r="AE471" i="1"/>
  <c r="AD471" i="1"/>
  <c r="AC471" i="1"/>
  <c r="AG470" i="1"/>
  <c r="AF470" i="1"/>
  <c r="AE470" i="1"/>
  <c r="AD470" i="1"/>
  <c r="AC470" i="1"/>
  <c r="AG469" i="1"/>
  <c r="AF469" i="1"/>
  <c r="AE469" i="1"/>
  <c r="AD469" i="1"/>
  <c r="AC469" i="1"/>
  <c r="AG468" i="1"/>
  <c r="AF468" i="1"/>
  <c r="AE468" i="1"/>
  <c r="AD468" i="1"/>
  <c r="AC468" i="1"/>
  <c r="AG467" i="1"/>
  <c r="AF467" i="1"/>
  <c r="AE467" i="1"/>
  <c r="AD467" i="1"/>
  <c r="AC467" i="1"/>
  <c r="AG466" i="1"/>
  <c r="AF466" i="1"/>
  <c r="AE466" i="1"/>
  <c r="AD466" i="1"/>
  <c r="AC466" i="1"/>
  <c r="AG465" i="1"/>
  <c r="AF465" i="1"/>
  <c r="AE465" i="1"/>
  <c r="AD465" i="1"/>
  <c r="AC465" i="1"/>
  <c r="AG464" i="1"/>
  <c r="AF464" i="1"/>
  <c r="AE464" i="1"/>
  <c r="AD464" i="1"/>
  <c r="AC464" i="1"/>
  <c r="AG463" i="1"/>
  <c r="AF463" i="1"/>
  <c r="AE463" i="1"/>
  <c r="AD463" i="1"/>
  <c r="AC463" i="1"/>
  <c r="AG462" i="1"/>
  <c r="AF462" i="1"/>
  <c r="AE462" i="1"/>
  <c r="AD462" i="1"/>
  <c r="AC462" i="1"/>
  <c r="AG461" i="1"/>
  <c r="AF461" i="1"/>
  <c r="AE461" i="1"/>
  <c r="AD461" i="1"/>
  <c r="AC461" i="1"/>
  <c r="AG460" i="1"/>
  <c r="AF460" i="1"/>
  <c r="AE460" i="1"/>
  <c r="AD460" i="1"/>
  <c r="AC460" i="1"/>
  <c r="AG459" i="1"/>
  <c r="AF459" i="1"/>
  <c r="AE459" i="1"/>
  <c r="AD459" i="1"/>
  <c r="AC459" i="1"/>
  <c r="AG458" i="1"/>
  <c r="AF458" i="1"/>
  <c r="AE458" i="1"/>
  <c r="AD458" i="1"/>
  <c r="AC458" i="1"/>
  <c r="AG457" i="1"/>
  <c r="AF457" i="1"/>
  <c r="AE457" i="1"/>
  <c r="AD457" i="1"/>
  <c r="AC457" i="1"/>
  <c r="AG456" i="1"/>
  <c r="AF456" i="1"/>
  <c r="AE456" i="1"/>
  <c r="AD456" i="1"/>
  <c r="AC456" i="1"/>
  <c r="AG455" i="1"/>
  <c r="AF455" i="1"/>
  <c r="AE455" i="1"/>
  <c r="AD455" i="1"/>
  <c r="AC455" i="1"/>
  <c r="AG454" i="1"/>
  <c r="AF454" i="1"/>
  <c r="AE454" i="1"/>
  <c r="AD454" i="1"/>
  <c r="AC454" i="1"/>
  <c r="AG453" i="1"/>
  <c r="AF453" i="1"/>
  <c r="AE453" i="1"/>
  <c r="AD453" i="1"/>
  <c r="AC453" i="1"/>
  <c r="AG452" i="1"/>
  <c r="AF452" i="1"/>
  <c r="AE452" i="1"/>
  <c r="AD452" i="1"/>
  <c r="AC452" i="1"/>
  <c r="AG451" i="1"/>
  <c r="AF451" i="1"/>
  <c r="AE451" i="1"/>
  <c r="AD451" i="1"/>
  <c r="AC451" i="1"/>
  <c r="AG450" i="1"/>
  <c r="AF450" i="1"/>
  <c r="AE450" i="1"/>
  <c r="AD450" i="1"/>
  <c r="AC450" i="1"/>
  <c r="AG449" i="1"/>
  <c r="AF449" i="1"/>
  <c r="AE449" i="1"/>
  <c r="AD449" i="1"/>
  <c r="AC449" i="1"/>
  <c r="AG448" i="1"/>
  <c r="AF448" i="1"/>
  <c r="AE448" i="1"/>
  <c r="AD448" i="1"/>
  <c r="AC448" i="1"/>
  <c r="AG447" i="1"/>
  <c r="AF447" i="1"/>
  <c r="AE447" i="1"/>
  <c r="AD447" i="1"/>
  <c r="AC447" i="1"/>
  <c r="AG446" i="1"/>
  <c r="AF446" i="1"/>
  <c r="AE446" i="1"/>
  <c r="AD446" i="1"/>
  <c r="AC446" i="1"/>
  <c r="AG445" i="1"/>
  <c r="AF445" i="1"/>
  <c r="AE445" i="1"/>
  <c r="AD445" i="1"/>
  <c r="AC445" i="1"/>
  <c r="AG444" i="1"/>
  <c r="AF444" i="1"/>
  <c r="AE444" i="1"/>
  <c r="AD444" i="1"/>
  <c r="AC444" i="1"/>
  <c r="AG443" i="1"/>
  <c r="AF443" i="1"/>
  <c r="AE443" i="1"/>
  <c r="AD443" i="1"/>
  <c r="AC443" i="1"/>
  <c r="AG442" i="1"/>
  <c r="AF442" i="1"/>
  <c r="AE442" i="1"/>
  <c r="AD442" i="1"/>
  <c r="AC442" i="1"/>
  <c r="AG441" i="1"/>
  <c r="AF441" i="1"/>
  <c r="AE441" i="1"/>
  <c r="AD441" i="1"/>
  <c r="AC441" i="1"/>
  <c r="AG440" i="1"/>
  <c r="AF440" i="1"/>
  <c r="AE440" i="1"/>
  <c r="AD440" i="1"/>
  <c r="AC440" i="1"/>
  <c r="AG439" i="1"/>
  <c r="AF439" i="1"/>
  <c r="AE439" i="1"/>
  <c r="AD439" i="1"/>
  <c r="AC439" i="1"/>
  <c r="AG438" i="1"/>
  <c r="AF438" i="1"/>
  <c r="AE438" i="1"/>
  <c r="AD438" i="1"/>
  <c r="AC438" i="1"/>
  <c r="AG437" i="1"/>
  <c r="AF437" i="1"/>
  <c r="AE437" i="1"/>
  <c r="AD437" i="1"/>
  <c r="AC437" i="1"/>
  <c r="AG436" i="1"/>
  <c r="AF436" i="1"/>
  <c r="AE436" i="1"/>
  <c r="AD436" i="1"/>
  <c r="AC436" i="1"/>
  <c r="AG435" i="1"/>
  <c r="AF435" i="1"/>
  <c r="AE435" i="1"/>
  <c r="AD435" i="1"/>
  <c r="AC435" i="1"/>
  <c r="AG434" i="1"/>
  <c r="AF434" i="1"/>
  <c r="AE434" i="1"/>
  <c r="AD434" i="1"/>
  <c r="AC434" i="1"/>
  <c r="AG433" i="1"/>
  <c r="AF433" i="1"/>
  <c r="AE433" i="1"/>
  <c r="AD433" i="1"/>
  <c r="AC433" i="1"/>
  <c r="AG432" i="1"/>
  <c r="AF432" i="1"/>
  <c r="AE432" i="1"/>
  <c r="AD432" i="1"/>
  <c r="AC432" i="1"/>
  <c r="AG431" i="1"/>
  <c r="AF431" i="1"/>
  <c r="AE431" i="1"/>
  <c r="AD431" i="1"/>
  <c r="AC431" i="1"/>
  <c r="AG430" i="1"/>
  <c r="AF430" i="1"/>
  <c r="AE430" i="1"/>
  <c r="AD430" i="1"/>
  <c r="AC430" i="1"/>
  <c r="AG429" i="1"/>
  <c r="AF429" i="1"/>
  <c r="AE429" i="1"/>
  <c r="AD429" i="1"/>
  <c r="AC429" i="1"/>
  <c r="AG428" i="1"/>
  <c r="AF428" i="1"/>
  <c r="AE428" i="1"/>
  <c r="AD428" i="1"/>
  <c r="AC428" i="1"/>
  <c r="AG427" i="1"/>
  <c r="AF427" i="1"/>
  <c r="AE427" i="1"/>
  <c r="AD427" i="1"/>
  <c r="AC427" i="1"/>
  <c r="AG426" i="1"/>
  <c r="AF426" i="1"/>
  <c r="AE426" i="1"/>
  <c r="AD426" i="1"/>
  <c r="AC426" i="1"/>
  <c r="AG425" i="1"/>
  <c r="AF425" i="1"/>
  <c r="AE425" i="1"/>
  <c r="AD425" i="1"/>
  <c r="AC425" i="1"/>
  <c r="AG424" i="1"/>
  <c r="AF424" i="1"/>
  <c r="AE424" i="1"/>
  <c r="AD424" i="1"/>
  <c r="AC424" i="1"/>
  <c r="AG423" i="1"/>
  <c r="AF423" i="1"/>
  <c r="AE423" i="1"/>
  <c r="AD423" i="1"/>
  <c r="AC423" i="1"/>
  <c r="AG422" i="1"/>
  <c r="AF422" i="1"/>
  <c r="AE422" i="1"/>
  <c r="AD422" i="1"/>
  <c r="AC422" i="1"/>
  <c r="AG421" i="1"/>
  <c r="AF421" i="1"/>
  <c r="AE421" i="1"/>
  <c r="AD421" i="1"/>
  <c r="AC421" i="1"/>
  <c r="AG420" i="1"/>
  <c r="AF420" i="1"/>
  <c r="AE420" i="1"/>
  <c r="AD420" i="1"/>
  <c r="AC420" i="1"/>
  <c r="AG419" i="1"/>
  <c r="AF419" i="1"/>
  <c r="AE419" i="1"/>
  <c r="AD419" i="1"/>
  <c r="AC419" i="1"/>
  <c r="AG418" i="1"/>
  <c r="AF418" i="1"/>
  <c r="AE418" i="1"/>
  <c r="AD418" i="1"/>
  <c r="AC418" i="1"/>
  <c r="AG417" i="1"/>
  <c r="AF417" i="1"/>
  <c r="AE417" i="1"/>
  <c r="AD417" i="1"/>
  <c r="AC417" i="1"/>
  <c r="AG416" i="1"/>
  <c r="AF416" i="1"/>
  <c r="AE416" i="1"/>
  <c r="AD416" i="1"/>
  <c r="AC416" i="1"/>
  <c r="AG415" i="1"/>
  <c r="AF415" i="1"/>
  <c r="AE415" i="1"/>
  <c r="AD415" i="1"/>
  <c r="AC415" i="1"/>
  <c r="AG414" i="1"/>
  <c r="AF414" i="1"/>
  <c r="AE414" i="1"/>
  <c r="AD414" i="1"/>
  <c r="AC414" i="1"/>
  <c r="AG413" i="1"/>
  <c r="AF413" i="1"/>
  <c r="AE413" i="1"/>
  <c r="AD413" i="1"/>
  <c r="AC413" i="1"/>
  <c r="AG412" i="1"/>
  <c r="AF412" i="1"/>
  <c r="AE412" i="1"/>
  <c r="AD412" i="1"/>
  <c r="AC412" i="1"/>
  <c r="AG411" i="1"/>
  <c r="AF411" i="1"/>
  <c r="AE411" i="1"/>
  <c r="AD411" i="1"/>
  <c r="AC411" i="1"/>
  <c r="AG410" i="1"/>
  <c r="AF410" i="1"/>
  <c r="AE410" i="1"/>
  <c r="AD410" i="1"/>
  <c r="AC410" i="1"/>
  <c r="AG409" i="1"/>
  <c r="AF409" i="1"/>
  <c r="AE409" i="1"/>
  <c r="AD409" i="1"/>
  <c r="AC409" i="1"/>
  <c r="AG408" i="1"/>
  <c r="AF408" i="1"/>
  <c r="AE408" i="1"/>
  <c r="AD408" i="1"/>
  <c r="AC408" i="1"/>
  <c r="AG407" i="1"/>
  <c r="AF407" i="1"/>
  <c r="AE407" i="1"/>
  <c r="AD407" i="1"/>
  <c r="AC407" i="1"/>
  <c r="AG406" i="1"/>
  <c r="AF406" i="1"/>
  <c r="AE406" i="1"/>
  <c r="AD406" i="1"/>
  <c r="AC406" i="1"/>
  <c r="AG405" i="1"/>
  <c r="AF405" i="1"/>
  <c r="AE405" i="1"/>
  <c r="AD405" i="1"/>
  <c r="AC405" i="1"/>
  <c r="AG404" i="1"/>
  <c r="AF404" i="1"/>
  <c r="AE404" i="1"/>
  <c r="AD404" i="1"/>
  <c r="AC404" i="1"/>
  <c r="AG403" i="1"/>
  <c r="AF403" i="1"/>
  <c r="AE403" i="1"/>
  <c r="AD403" i="1"/>
  <c r="AC403" i="1"/>
  <c r="AG402" i="1"/>
  <c r="AF402" i="1"/>
  <c r="AE402" i="1"/>
  <c r="AD402" i="1"/>
  <c r="AC402" i="1"/>
  <c r="AG401" i="1"/>
  <c r="AF401" i="1"/>
  <c r="AE401" i="1"/>
  <c r="AD401" i="1"/>
  <c r="AC401" i="1"/>
  <c r="AG400" i="1"/>
  <c r="AF400" i="1"/>
  <c r="AE400" i="1"/>
  <c r="AD400" i="1"/>
  <c r="AC400" i="1"/>
  <c r="AG399" i="1"/>
  <c r="AF399" i="1"/>
  <c r="AE399" i="1"/>
  <c r="AD399" i="1"/>
  <c r="AC399" i="1"/>
  <c r="AG398" i="1"/>
  <c r="AF398" i="1"/>
  <c r="AE398" i="1"/>
  <c r="AD398" i="1"/>
  <c r="AC398" i="1"/>
  <c r="AG397" i="1"/>
  <c r="AF397" i="1"/>
  <c r="AE397" i="1"/>
  <c r="AD397" i="1"/>
  <c r="AC397" i="1"/>
  <c r="AG396" i="1"/>
  <c r="AF396" i="1"/>
  <c r="AE396" i="1"/>
  <c r="AD396" i="1"/>
  <c r="AC396" i="1"/>
  <c r="AG395" i="1"/>
  <c r="AF395" i="1"/>
  <c r="AE395" i="1"/>
  <c r="AD395" i="1"/>
  <c r="AC395" i="1"/>
  <c r="AG394" i="1"/>
  <c r="AF394" i="1"/>
  <c r="AE394" i="1"/>
  <c r="AD394" i="1"/>
  <c r="AC394" i="1"/>
  <c r="AG393" i="1"/>
  <c r="AF393" i="1"/>
  <c r="AE393" i="1"/>
  <c r="AD393" i="1"/>
  <c r="AC393" i="1"/>
  <c r="AG392" i="1"/>
  <c r="AF392" i="1"/>
  <c r="AE392" i="1"/>
  <c r="AD392" i="1"/>
  <c r="AC392" i="1"/>
  <c r="AG391" i="1"/>
  <c r="AF391" i="1"/>
  <c r="AE391" i="1"/>
  <c r="AD391" i="1"/>
  <c r="AC391" i="1"/>
  <c r="AG390" i="1"/>
  <c r="AF390" i="1"/>
  <c r="AE390" i="1"/>
  <c r="AD390" i="1"/>
  <c r="AC390" i="1"/>
  <c r="AG389" i="1"/>
  <c r="AF389" i="1"/>
  <c r="AE389" i="1"/>
  <c r="AD389" i="1"/>
  <c r="AC389" i="1"/>
  <c r="AG388" i="1"/>
  <c r="AF388" i="1"/>
  <c r="AE388" i="1"/>
  <c r="AD388" i="1"/>
  <c r="AC388" i="1"/>
  <c r="AG387" i="1"/>
  <c r="AF387" i="1"/>
  <c r="AE387" i="1"/>
  <c r="AD387" i="1"/>
  <c r="AC387" i="1"/>
  <c r="AG386" i="1"/>
  <c r="AF386" i="1"/>
  <c r="AE386" i="1"/>
  <c r="AD386" i="1"/>
  <c r="AC386" i="1"/>
  <c r="AG385" i="1"/>
  <c r="AF385" i="1"/>
  <c r="AE385" i="1"/>
  <c r="AD385" i="1"/>
  <c r="AC385" i="1"/>
  <c r="AG384" i="1"/>
  <c r="AF384" i="1"/>
  <c r="AE384" i="1"/>
  <c r="AD384" i="1"/>
  <c r="AC384" i="1"/>
  <c r="AG383" i="1"/>
  <c r="AF383" i="1"/>
  <c r="AE383" i="1"/>
  <c r="AD383" i="1"/>
  <c r="AC383" i="1"/>
  <c r="AG382" i="1"/>
  <c r="AF382" i="1"/>
  <c r="AE382" i="1"/>
  <c r="AD382" i="1"/>
  <c r="AC382" i="1"/>
  <c r="AG381" i="1"/>
  <c r="AF381" i="1"/>
  <c r="AE381" i="1"/>
  <c r="AD381" i="1"/>
  <c r="AC381" i="1"/>
  <c r="AG380" i="1"/>
  <c r="AF380" i="1"/>
  <c r="AE380" i="1"/>
  <c r="AD380" i="1"/>
  <c r="AC380" i="1"/>
  <c r="AG379" i="1"/>
  <c r="AF379" i="1"/>
  <c r="AE379" i="1"/>
  <c r="AD379" i="1"/>
  <c r="AC379" i="1"/>
  <c r="AG378" i="1"/>
  <c r="AF378" i="1"/>
  <c r="AE378" i="1"/>
  <c r="AD378" i="1"/>
  <c r="AC378" i="1"/>
  <c r="AG377" i="1"/>
  <c r="AF377" i="1"/>
  <c r="AE377" i="1"/>
  <c r="AD377" i="1"/>
  <c r="AC377" i="1"/>
  <c r="AG376" i="1"/>
  <c r="AF376" i="1"/>
  <c r="AE376" i="1"/>
  <c r="AD376" i="1"/>
  <c r="AC376" i="1"/>
  <c r="AG375" i="1"/>
  <c r="AF375" i="1"/>
  <c r="AE375" i="1"/>
  <c r="AD375" i="1"/>
  <c r="AC375" i="1"/>
  <c r="AG374" i="1"/>
  <c r="AF374" i="1"/>
  <c r="AE374" i="1"/>
  <c r="AD374" i="1"/>
  <c r="AC374" i="1"/>
  <c r="AG373" i="1"/>
  <c r="AF373" i="1"/>
  <c r="AE373" i="1"/>
  <c r="AD373" i="1"/>
  <c r="AC373" i="1"/>
  <c r="AG372" i="1"/>
  <c r="AF372" i="1"/>
  <c r="AE372" i="1"/>
  <c r="AD372" i="1"/>
  <c r="AC372" i="1"/>
  <c r="AG371" i="1"/>
  <c r="AF371" i="1"/>
  <c r="AE371" i="1"/>
  <c r="AD371" i="1"/>
  <c r="AC371" i="1"/>
  <c r="AG370" i="1"/>
  <c r="AF370" i="1"/>
  <c r="AE370" i="1"/>
  <c r="AD370" i="1"/>
  <c r="AC370" i="1"/>
  <c r="AG369" i="1"/>
  <c r="AF369" i="1"/>
  <c r="AE369" i="1"/>
  <c r="AD369" i="1"/>
  <c r="AC369" i="1"/>
  <c r="AG368" i="1"/>
  <c r="AF368" i="1"/>
  <c r="AE368" i="1"/>
  <c r="AD368" i="1"/>
  <c r="AC368" i="1"/>
  <c r="AG367" i="1"/>
  <c r="AF367" i="1"/>
  <c r="AE367" i="1"/>
  <c r="AD367" i="1"/>
  <c r="AC367" i="1"/>
  <c r="AG366" i="1"/>
  <c r="AF366" i="1"/>
  <c r="AE366" i="1"/>
  <c r="AD366" i="1"/>
  <c r="AC366" i="1"/>
  <c r="AG365" i="1"/>
  <c r="AF365" i="1"/>
  <c r="AE365" i="1"/>
  <c r="AD365" i="1"/>
  <c r="AC365" i="1"/>
  <c r="AG364" i="1"/>
  <c r="AF364" i="1"/>
  <c r="AE364" i="1"/>
  <c r="AD364" i="1"/>
  <c r="AC364" i="1"/>
  <c r="AG363" i="1"/>
  <c r="AF363" i="1"/>
  <c r="AE363" i="1"/>
  <c r="AD363" i="1"/>
  <c r="AC363" i="1"/>
  <c r="AG362" i="1"/>
  <c r="AF362" i="1"/>
  <c r="AE362" i="1"/>
  <c r="AD362" i="1"/>
  <c r="AC362" i="1"/>
  <c r="AG361" i="1"/>
  <c r="AF361" i="1"/>
  <c r="AE361" i="1"/>
  <c r="AD361" i="1"/>
  <c r="AC361" i="1"/>
  <c r="AG360" i="1"/>
  <c r="AF360" i="1"/>
  <c r="AE360" i="1"/>
  <c r="AD360" i="1"/>
  <c r="AC360" i="1"/>
  <c r="AG359" i="1"/>
  <c r="AF359" i="1"/>
  <c r="AE359" i="1"/>
  <c r="AD359" i="1"/>
  <c r="AC359" i="1"/>
  <c r="AG358" i="1"/>
  <c r="AF358" i="1"/>
  <c r="AE358" i="1"/>
  <c r="AD358" i="1"/>
  <c r="AC358" i="1"/>
  <c r="AG357" i="1"/>
  <c r="AF357" i="1"/>
  <c r="AE357" i="1"/>
  <c r="AD357" i="1"/>
  <c r="AC357" i="1"/>
  <c r="AG356" i="1"/>
  <c r="AF356" i="1"/>
  <c r="AE356" i="1"/>
  <c r="AD356" i="1"/>
  <c r="AC356" i="1"/>
  <c r="AG355" i="1"/>
  <c r="AF355" i="1"/>
  <c r="AE355" i="1"/>
  <c r="AD355" i="1"/>
  <c r="AC355" i="1"/>
  <c r="AG354" i="1"/>
  <c r="AF354" i="1"/>
  <c r="AE354" i="1"/>
  <c r="AD354" i="1"/>
  <c r="AC354" i="1"/>
  <c r="AG353" i="1"/>
  <c r="AF353" i="1"/>
  <c r="AE353" i="1"/>
  <c r="AD353" i="1"/>
  <c r="AC353" i="1"/>
  <c r="AG352" i="1"/>
  <c r="AF352" i="1"/>
  <c r="AE352" i="1"/>
  <c r="AD352" i="1"/>
  <c r="AC352" i="1"/>
  <c r="AG351" i="1"/>
  <c r="AF351" i="1"/>
  <c r="AE351" i="1"/>
  <c r="AD351" i="1"/>
  <c r="AC351" i="1"/>
  <c r="AG350" i="1"/>
  <c r="AF350" i="1"/>
  <c r="AE350" i="1"/>
  <c r="AD350" i="1"/>
  <c r="AC350" i="1"/>
  <c r="AG349" i="1"/>
  <c r="AF349" i="1"/>
  <c r="AE349" i="1"/>
  <c r="AD349" i="1"/>
  <c r="AC349" i="1"/>
  <c r="AG348" i="1"/>
  <c r="AF348" i="1"/>
  <c r="AE348" i="1"/>
  <c r="AD348" i="1"/>
  <c r="AC348" i="1"/>
  <c r="AG347" i="1"/>
  <c r="AF347" i="1"/>
  <c r="AE347" i="1"/>
  <c r="AD347" i="1"/>
  <c r="AC347" i="1"/>
  <c r="AG346" i="1"/>
  <c r="AF346" i="1"/>
  <c r="AE346" i="1"/>
  <c r="AD346" i="1"/>
  <c r="AC346" i="1"/>
  <c r="AG345" i="1"/>
  <c r="AF345" i="1"/>
  <c r="AE345" i="1"/>
  <c r="AD345" i="1"/>
  <c r="AC345" i="1"/>
  <c r="AG344" i="1"/>
  <c r="AF344" i="1"/>
  <c r="AE344" i="1"/>
  <c r="AD344" i="1"/>
  <c r="AC344" i="1"/>
  <c r="AG343" i="1"/>
  <c r="AF343" i="1"/>
  <c r="AE343" i="1"/>
  <c r="AD343" i="1"/>
  <c r="AC343" i="1"/>
  <c r="AG342" i="1"/>
  <c r="AF342" i="1"/>
  <c r="AE342" i="1"/>
  <c r="AD342" i="1"/>
  <c r="AC342" i="1"/>
  <c r="AG341" i="1"/>
  <c r="AF341" i="1"/>
  <c r="AE341" i="1"/>
  <c r="AD341" i="1"/>
  <c r="AC341" i="1"/>
  <c r="AG340" i="1"/>
  <c r="AF340" i="1"/>
  <c r="AE340" i="1"/>
  <c r="AD340" i="1"/>
  <c r="AC340" i="1"/>
  <c r="AG339" i="1"/>
  <c r="AF339" i="1"/>
  <c r="AE339" i="1"/>
  <c r="AD339" i="1"/>
  <c r="AC339" i="1"/>
  <c r="AG338" i="1"/>
  <c r="AF338" i="1"/>
  <c r="AE338" i="1"/>
  <c r="AD338" i="1"/>
  <c r="AC338" i="1"/>
  <c r="AG337" i="1"/>
  <c r="AF337" i="1"/>
  <c r="AE337" i="1"/>
  <c r="AD337" i="1"/>
  <c r="AC337" i="1"/>
  <c r="AG336" i="1"/>
  <c r="AF336" i="1"/>
  <c r="AE336" i="1"/>
  <c r="AD336" i="1"/>
  <c r="AC336" i="1"/>
  <c r="AG335" i="1"/>
  <c r="AF335" i="1"/>
  <c r="AE335" i="1"/>
  <c r="AD335" i="1"/>
  <c r="AC335" i="1"/>
  <c r="AG334" i="1"/>
  <c r="AF334" i="1"/>
  <c r="AE334" i="1"/>
  <c r="AD334" i="1"/>
  <c r="AC334" i="1"/>
  <c r="AG333" i="1"/>
  <c r="AF333" i="1"/>
  <c r="AE333" i="1"/>
  <c r="AD333" i="1"/>
  <c r="AC333" i="1"/>
  <c r="AG332" i="1"/>
  <c r="AF332" i="1"/>
  <c r="AE332" i="1"/>
  <c r="AD332" i="1"/>
  <c r="AC332" i="1"/>
  <c r="AG331" i="1"/>
  <c r="AF331" i="1"/>
  <c r="AE331" i="1"/>
  <c r="AD331" i="1"/>
  <c r="AC331" i="1"/>
  <c r="AG330" i="1"/>
  <c r="AF330" i="1"/>
  <c r="AE330" i="1"/>
  <c r="AD330" i="1"/>
  <c r="AC330" i="1"/>
  <c r="AG329" i="1"/>
  <c r="AF329" i="1"/>
  <c r="AE329" i="1"/>
  <c r="AD329" i="1"/>
  <c r="AC329" i="1"/>
  <c r="AG328" i="1"/>
  <c r="AF328" i="1"/>
  <c r="AE328" i="1"/>
  <c r="AD328" i="1"/>
  <c r="AC328" i="1"/>
  <c r="AG327" i="1"/>
  <c r="AF327" i="1"/>
  <c r="AE327" i="1"/>
  <c r="AD327" i="1"/>
  <c r="AC327" i="1"/>
  <c r="AG326" i="1"/>
  <c r="AF326" i="1"/>
  <c r="AE326" i="1"/>
  <c r="AD326" i="1"/>
  <c r="AC326" i="1"/>
  <c r="AG325" i="1"/>
  <c r="AF325" i="1"/>
  <c r="AE325" i="1"/>
  <c r="AD325" i="1"/>
  <c r="AC325" i="1"/>
  <c r="AG324" i="1"/>
  <c r="AF324" i="1"/>
  <c r="AE324" i="1"/>
  <c r="AD324" i="1"/>
  <c r="AC324" i="1"/>
  <c r="AG323" i="1"/>
  <c r="AF323" i="1"/>
  <c r="AE323" i="1"/>
  <c r="AD323" i="1"/>
  <c r="AC323" i="1"/>
  <c r="AG322" i="1"/>
  <c r="AF322" i="1"/>
  <c r="AE322" i="1"/>
  <c r="AD322" i="1"/>
  <c r="AC322" i="1"/>
  <c r="AG321" i="1"/>
  <c r="AF321" i="1"/>
  <c r="AE321" i="1"/>
  <c r="AD321" i="1"/>
  <c r="AC321" i="1"/>
  <c r="AG320" i="1"/>
  <c r="AF320" i="1"/>
  <c r="AE320" i="1"/>
  <c r="AD320" i="1"/>
  <c r="AC320" i="1"/>
  <c r="AG319" i="1"/>
  <c r="AF319" i="1"/>
  <c r="AE319" i="1"/>
  <c r="AD319" i="1"/>
  <c r="AC319" i="1"/>
  <c r="AG318" i="1"/>
  <c r="AF318" i="1"/>
  <c r="AE318" i="1"/>
  <c r="AD318" i="1"/>
  <c r="AC318" i="1"/>
  <c r="AG317" i="1"/>
  <c r="AF317" i="1"/>
  <c r="AE317" i="1"/>
  <c r="AD317" i="1"/>
  <c r="AC317" i="1"/>
  <c r="AG316" i="1"/>
  <c r="AF316" i="1"/>
  <c r="AE316" i="1"/>
  <c r="AD316" i="1"/>
  <c r="AC316" i="1"/>
  <c r="AG315" i="1"/>
  <c r="AF315" i="1"/>
  <c r="AE315" i="1"/>
  <c r="AD315" i="1"/>
  <c r="AC315" i="1"/>
  <c r="AG314" i="1"/>
  <c r="AF314" i="1"/>
  <c r="AE314" i="1"/>
  <c r="AD314" i="1"/>
  <c r="AC314" i="1"/>
  <c r="AG313" i="1"/>
  <c r="AF313" i="1"/>
  <c r="AE313" i="1"/>
  <c r="AD313" i="1"/>
  <c r="AC313" i="1"/>
  <c r="AG312" i="1"/>
  <c r="AF312" i="1"/>
  <c r="AE312" i="1"/>
  <c r="AD312" i="1"/>
  <c r="AC312" i="1"/>
  <c r="AG311" i="1"/>
  <c r="AF311" i="1"/>
  <c r="AE311" i="1"/>
  <c r="AD311" i="1"/>
  <c r="AC311" i="1"/>
  <c r="AG310" i="1"/>
  <c r="AF310" i="1"/>
  <c r="AE310" i="1"/>
  <c r="AD310" i="1"/>
  <c r="AC310" i="1"/>
  <c r="AG309" i="1"/>
  <c r="AF309" i="1"/>
  <c r="AE309" i="1"/>
  <c r="AD309" i="1"/>
  <c r="AC309" i="1"/>
  <c r="AG308" i="1"/>
  <c r="AF308" i="1"/>
  <c r="AE308" i="1"/>
  <c r="AD308" i="1"/>
  <c r="AC308" i="1"/>
  <c r="AG307" i="1"/>
  <c r="AF307" i="1"/>
  <c r="AE307" i="1"/>
  <c r="AD307" i="1"/>
  <c r="AC307" i="1"/>
  <c r="AG306" i="1"/>
  <c r="AF306" i="1"/>
  <c r="AE306" i="1"/>
  <c r="AD306" i="1"/>
  <c r="AC306" i="1"/>
  <c r="AG305" i="1"/>
  <c r="AF305" i="1"/>
  <c r="AE305" i="1"/>
  <c r="AD305" i="1"/>
  <c r="AC305" i="1"/>
  <c r="AG304" i="1"/>
  <c r="AF304" i="1"/>
  <c r="AE304" i="1"/>
  <c r="AD304" i="1"/>
  <c r="AC304" i="1"/>
  <c r="AG303" i="1"/>
  <c r="AF303" i="1"/>
  <c r="AE303" i="1"/>
  <c r="AD303" i="1"/>
  <c r="AC303" i="1"/>
  <c r="AG302" i="1"/>
  <c r="AF302" i="1"/>
  <c r="AE302" i="1"/>
  <c r="AD302" i="1"/>
  <c r="AC302" i="1"/>
  <c r="AG301" i="1"/>
  <c r="AF301" i="1"/>
  <c r="AE301" i="1"/>
  <c r="AD301" i="1"/>
  <c r="AC301" i="1"/>
  <c r="AG300" i="1"/>
  <c r="AF300" i="1"/>
  <c r="AE300" i="1"/>
  <c r="AD300" i="1"/>
  <c r="AC300" i="1"/>
  <c r="AG299" i="1"/>
  <c r="AF299" i="1"/>
  <c r="AE299" i="1"/>
  <c r="AD299" i="1"/>
  <c r="AC299" i="1"/>
  <c r="AG298" i="1"/>
  <c r="AF298" i="1"/>
  <c r="AE298" i="1"/>
  <c r="AD298" i="1"/>
  <c r="AC298" i="1"/>
  <c r="AG297" i="1"/>
  <c r="AF297" i="1"/>
  <c r="AE297" i="1"/>
  <c r="AD297" i="1"/>
  <c r="AC297" i="1"/>
  <c r="AG296" i="1"/>
  <c r="AF296" i="1"/>
  <c r="AE296" i="1"/>
  <c r="AD296" i="1"/>
  <c r="AC296" i="1"/>
  <c r="AG295" i="1"/>
  <c r="AF295" i="1"/>
  <c r="AE295" i="1"/>
  <c r="AD295" i="1"/>
  <c r="AC295" i="1"/>
  <c r="AG294" i="1"/>
  <c r="AF294" i="1"/>
  <c r="AE294" i="1"/>
  <c r="AD294" i="1"/>
  <c r="AC294" i="1"/>
  <c r="AG293" i="1"/>
  <c r="AF293" i="1"/>
  <c r="AE293" i="1"/>
  <c r="AD293" i="1"/>
  <c r="AC293" i="1"/>
  <c r="AG292" i="1"/>
  <c r="AF292" i="1"/>
  <c r="AE292" i="1"/>
  <c r="AD292" i="1"/>
  <c r="AC292" i="1"/>
  <c r="AG291" i="1"/>
  <c r="AF291" i="1"/>
  <c r="AE291" i="1"/>
  <c r="AD291" i="1"/>
  <c r="AC291" i="1"/>
  <c r="AG290" i="1"/>
  <c r="AF290" i="1"/>
  <c r="AE290" i="1"/>
  <c r="AD290" i="1"/>
  <c r="AC290" i="1"/>
  <c r="AG289" i="1"/>
  <c r="AF289" i="1"/>
  <c r="AE289" i="1"/>
  <c r="AD289" i="1"/>
  <c r="AC289" i="1"/>
  <c r="AG288" i="1"/>
  <c r="AF288" i="1"/>
  <c r="AE288" i="1"/>
  <c r="AD288" i="1"/>
  <c r="AC288" i="1"/>
  <c r="AG287" i="1"/>
  <c r="AF287" i="1"/>
  <c r="AE287" i="1"/>
  <c r="AD287" i="1"/>
  <c r="AC287" i="1"/>
  <c r="AG286" i="1"/>
  <c r="AF286" i="1"/>
  <c r="AE286" i="1"/>
  <c r="AD286" i="1"/>
  <c r="AC286" i="1"/>
  <c r="AG285" i="1"/>
  <c r="AF285" i="1"/>
  <c r="AE285" i="1"/>
  <c r="AD285" i="1"/>
  <c r="AC285" i="1"/>
  <c r="AG284" i="1"/>
  <c r="AF284" i="1"/>
  <c r="AE284" i="1"/>
  <c r="AD284" i="1"/>
  <c r="AC284" i="1"/>
  <c r="AG283" i="1"/>
  <c r="AF283" i="1"/>
  <c r="AE283" i="1"/>
  <c r="AD283" i="1"/>
  <c r="AC283" i="1"/>
  <c r="AG282" i="1"/>
  <c r="AF282" i="1"/>
  <c r="AE282" i="1"/>
  <c r="AD282" i="1"/>
  <c r="AC282" i="1"/>
  <c r="AG281" i="1"/>
  <c r="AF281" i="1"/>
  <c r="AE281" i="1"/>
  <c r="AD281" i="1"/>
  <c r="AC281" i="1"/>
  <c r="AG280" i="1"/>
  <c r="AF280" i="1"/>
  <c r="AE280" i="1"/>
  <c r="AD280" i="1"/>
  <c r="AC280" i="1"/>
  <c r="AG279" i="1"/>
  <c r="AF279" i="1"/>
  <c r="AE279" i="1"/>
  <c r="AD279" i="1"/>
  <c r="AC279" i="1"/>
  <c r="AG278" i="1"/>
  <c r="AF278" i="1"/>
  <c r="AE278" i="1"/>
  <c r="AD278" i="1"/>
  <c r="AC278" i="1"/>
  <c r="AG277" i="1"/>
  <c r="AF277" i="1"/>
  <c r="AE277" i="1"/>
  <c r="AD277" i="1"/>
  <c r="AC277" i="1"/>
  <c r="AG276" i="1"/>
  <c r="AF276" i="1"/>
  <c r="AE276" i="1"/>
  <c r="AD276" i="1"/>
  <c r="AC276" i="1"/>
  <c r="AG275" i="1"/>
  <c r="AF275" i="1"/>
  <c r="AE275" i="1"/>
  <c r="AD275" i="1"/>
  <c r="AC275" i="1"/>
  <c r="AG274" i="1"/>
  <c r="AF274" i="1"/>
  <c r="AE274" i="1"/>
  <c r="AD274" i="1"/>
  <c r="AC274" i="1"/>
  <c r="AG273" i="1"/>
  <c r="AF273" i="1"/>
  <c r="AE273" i="1"/>
  <c r="AD273" i="1"/>
  <c r="AC273" i="1"/>
  <c r="AG272" i="1"/>
  <c r="AF272" i="1"/>
  <c r="AE272" i="1"/>
  <c r="AD272" i="1"/>
  <c r="AC272" i="1"/>
  <c r="AG271" i="1"/>
  <c r="AF271" i="1"/>
  <c r="AE271" i="1"/>
  <c r="AD271" i="1"/>
  <c r="AC271" i="1"/>
  <c r="AG270" i="1"/>
  <c r="AF270" i="1"/>
  <c r="AE270" i="1"/>
  <c r="AD270" i="1"/>
  <c r="AC270" i="1"/>
  <c r="AG269" i="1"/>
  <c r="AF269" i="1"/>
  <c r="AE269" i="1"/>
  <c r="AD269" i="1"/>
  <c r="AC269" i="1"/>
  <c r="AG268" i="1"/>
  <c r="AF268" i="1"/>
  <c r="AE268" i="1"/>
  <c r="AD268" i="1"/>
  <c r="AC268" i="1"/>
  <c r="AG267" i="1"/>
  <c r="AF267" i="1"/>
  <c r="AE267" i="1"/>
  <c r="AD267" i="1"/>
  <c r="AC267" i="1"/>
  <c r="AG266" i="1"/>
  <c r="AF266" i="1"/>
  <c r="AE266" i="1"/>
  <c r="AD266" i="1"/>
  <c r="AC266" i="1"/>
  <c r="AG265" i="1"/>
  <c r="AF265" i="1"/>
  <c r="AE265" i="1"/>
  <c r="AD265" i="1"/>
  <c r="AC265" i="1"/>
  <c r="AG264" i="1"/>
  <c r="AF264" i="1"/>
  <c r="AE264" i="1"/>
  <c r="AD264" i="1"/>
  <c r="AC264" i="1"/>
  <c r="AG263" i="1"/>
  <c r="AF263" i="1"/>
  <c r="AE263" i="1"/>
  <c r="AD263" i="1"/>
  <c r="AC263" i="1"/>
  <c r="AG262" i="1"/>
  <c r="AF262" i="1"/>
  <c r="AE262" i="1"/>
  <c r="AD262" i="1"/>
  <c r="AC262" i="1"/>
  <c r="AG261" i="1"/>
  <c r="AF261" i="1"/>
  <c r="AE261" i="1"/>
  <c r="AD261" i="1"/>
  <c r="AC261" i="1"/>
  <c r="AG260" i="1"/>
  <c r="AF260" i="1"/>
  <c r="AE260" i="1"/>
  <c r="AD260" i="1"/>
  <c r="AC260" i="1"/>
  <c r="AG259" i="1"/>
  <c r="AF259" i="1"/>
  <c r="AE259" i="1"/>
  <c r="AD259" i="1"/>
  <c r="AC259" i="1"/>
  <c r="AG258" i="1"/>
  <c r="AF258" i="1"/>
  <c r="AE258" i="1"/>
  <c r="AD258" i="1"/>
  <c r="AC258" i="1"/>
  <c r="AG257" i="1"/>
  <c r="AF257" i="1"/>
  <c r="AE257" i="1"/>
  <c r="AD257" i="1"/>
  <c r="AC257" i="1"/>
  <c r="AG256" i="1"/>
  <c r="AF256" i="1"/>
  <c r="AE256" i="1"/>
  <c r="AD256" i="1"/>
  <c r="AC256" i="1"/>
  <c r="AG255" i="1"/>
  <c r="AF255" i="1"/>
  <c r="AE255" i="1"/>
  <c r="AD255" i="1"/>
  <c r="AC255" i="1"/>
  <c r="AG254" i="1"/>
  <c r="AF254" i="1"/>
  <c r="AE254" i="1"/>
  <c r="AD254" i="1"/>
  <c r="AC254" i="1"/>
  <c r="AG253" i="1"/>
  <c r="AF253" i="1"/>
  <c r="AE253" i="1"/>
  <c r="AD253" i="1"/>
  <c r="AC253" i="1"/>
  <c r="AG252" i="1"/>
  <c r="AF252" i="1"/>
  <c r="AE252" i="1"/>
  <c r="AD252" i="1"/>
  <c r="AC252" i="1"/>
  <c r="AG251" i="1"/>
  <c r="AF251" i="1"/>
  <c r="AE251" i="1"/>
  <c r="AD251" i="1"/>
  <c r="AC251" i="1"/>
  <c r="AG250" i="1"/>
  <c r="AF250" i="1"/>
  <c r="AE250" i="1"/>
  <c r="AD250" i="1"/>
  <c r="AC250" i="1"/>
  <c r="AG249" i="1"/>
  <c r="AF249" i="1"/>
  <c r="AE249" i="1"/>
  <c r="AD249" i="1"/>
  <c r="AC249" i="1"/>
  <c r="AG248" i="1"/>
  <c r="AF248" i="1"/>
  <c r="AE248" i="1"/>
  <c r="AD248" i="1"/>
  <c r="AC248" i="1"/>
  <c r="AG247" i="1"/>
  <c r="AF247" i="1"/>
  <c r="AE247" i="1"/>
  <c r="AD247" i="1"/>
  <c r="AC247" i="1"/>
  <c r="AG246" i="1"/>
  <c r="AF246" i="1"/>
  <c r="AE246" i="1"/>
  <c r="AD246" i="1"/>
  <c r="AC246" i="1"/>
  <c r="AG245" i="1"/>
  <c r="AF245" i="1"/>
  <c r="AE245" i="1"/>
  <c r="AD245" i="1"/>
  <c r="AC245" i="1"/>
  <c r="AG244" i="1"/>
  <c r="AF244" i="1"/>
  <c r="AE244" i="1"/>
  <c r="AD244" i="1"/>
  <c r="AC244" i="1"/>
  <c r="AG243" i="1"/>
  <c r="AF243" i="1"/>
  <c r="AE243" i="1"/>
  <c r="AD243" i="1"/>
  <c r="AC243" i="1"/>
  <c r="AG242" i="1"/>
  <c r="AF242" i="1"/>
  <c r="AE242" i="1"/>
  <c r="AD242" i="1"/>
  <c r="AC242" i="1"/>
  <c r="AG241" i="1"/>
  <c r="AF241" i="1"/>
  <c r="AE241" i="1"/>
  <c r="AD241" i="1"/>
  <c r="AC241" i="1"/>
  <c r="AG240" i="1"/>
  <c r="AF240" i="1"/>
  <c r="AE240" i="1"/>
  <c r="AD240" i="1"/>
  <c r="AC240" i="1"/>
  <c r="AG239" i="1"/>
  <c r="AF239" i="1"/>
  <c r="AE239" i="1"/>
  <c r="AD239" i="1"/>
  <c r="AC239" i="1"/>
  <c r="AG238" i="1"/>
  <c r="AF238" i="1"/>
  <c r="AE238" i="1"/>
  <c r="AD238" i="1"/>
  <c r="AC238" i="1"/>
  <c r="AG237" i="1"/>
  <c r="AF237" i="1"/>
  <c r="AE237" i="1"/>
  <c r="AD237" i="1"/>
  <c r="AC237" i="1"/>
  <c r="AG236" i="1"/>
  <c r="AF236" i="1"/>
  <c r="AE236" i="1"/>
  <c r="AD236" i="1"/>
  <c r="AC236" i="1"/>
  <c r="AG235" i="1"/>
  <c r="AF235" i="1"/>
  <c r="AE235" i="1"/>
  <c r="AD235" i="1"/>
  <c r="AC235" i="1"/>
  <c r="AG234" i="1"/>
  <c r="AF234" i="1"/>
  <c r="AE234" i="1"/>
  <c r="AD234" i="1"/>
  <c r="AC234" i="1"/>
  <c r="AG233" i="1"/>
  <c r="AF233" i="1"/>
  <c r="AE233" i="1"/>
  <c r="AD233" i="1"/>
  <c r="AC233" i="1"/>
  <c r="AG232" i="1"/>
  <c r="AF232" i="1"/>
  <c r="AE232" i="1"/>
  <c r="AD232" i="1"/>
  <c r="AC232" i="1"/>
  <c r="AG231" i="1"/>
  <c r="AF231" i="1"/>
  <c r="AE231" i="1"/>
  <c r="AD231" i="1"/>
  <c r="AC231" i="1"/>
  <c r="AG230" i="1"/>
  <c r="AF230" i="1"/>
  <c r="AE230" i="1"/>
  <c r="AD230" i="1"/>
  <c r="AC230" i="1"/>
  <c r="AG229" i="1"/>
  <c r="AF229" i="1"/>
  <c r="AE229" i="1"/>
  <c r="AD229" i="1"/>
  <c r="AC229" i="1"/>
  <c r="AG228" i="1"/>
  <c r="AF228" i="1"/>
  <c r="AE228" i="1"/>
  <c r="AD228" i="1"/>
  <c r="AC228" i="1"/>
  <c r="AG227" i="1"/>
  <c r="AF227" i="1"/>
  <c r="AE227" i="1"/>
  <c r="AD227" i="1"/>
  <c r="AC227" i="1"/>
  <c r="AG226" i="1"/>
  <c r="AF226" i="1"/>
  <c r="AE226" i="1"/>
  <c r="AD226" i="1"/>
  <c r="AC226" i="1"/>
  <c r="AG225" i="1"/>
  <c r="AF225" i="1"/>
  <c r="AE225" i="1"/>
  <c r="AD225" i="1"/>
  <c r="AC225" i="1"/>
  <c r="AG224" i="1"/>
  <c r="AF224" i="1"/>
  <c r="AE224" i="1"/>
  <c r="AD224" i="1"/>
  <c r="AC224" i="1"/>
  <c r="AG223" i="1"/>
  <c r="AF223" i="1"/>
  <c r="AE223" i="1"/>
  <c r="AD223" i="1"/>
  <c r="AC223" i="1"/>
  <c r="AG222" i="1"/>
  <c r="AF222" i="1"/>
  <c r="AE222" i="1"/>
  <c r="AD222" i="1"/>
  <c r="AC222" i="1"/>
  <c r="AG221" i="1"/>
  <c r="AF221" i="1"/>
  <c r="AE221" i="1"/>
  <c r="AD221" i="1"/>
  <c r="AC221" i="1"/>
  <c r="AG220" i="1"/>
  <c r="AF220" i="1"/>
  <c r="AE220" i="1"/>
  <c r="AD220" i="1"/>
  <c r="AC220" i="1"/>
  <c r="AG219" i="1"/>
  <c r="AF219" i="1"/>
  <c r="AE219" i="1"/>
  <c r="AD219" i="1"/>
  <c r="AC219" i="1"/>
  <c r="AG218" i="1"/>
  <c r="AF218" i="1"/>
  <c r="AE218" i="1"/>
  <c r="AD218" i="1"/>
  <c r="AC218" i="1"/>
  <c r="AG217" i="1"/>
  <c r="AF217" i="1"/>
  <c r="AE217" i="1"/>
  <c r="AD217" i="1"/>
  <c r="AC217" i="1"/>
  <c r="AG216" i="1"/>
  <c r="AF216" i="1"/>
  <c r="AE216" i="1"/>
  <c r="AD216" i="1"/>
  <c r="AC216" i="1"/>
  <c r="AG215" i="1"/>
  <c r="AF215" i="1"/>
  <c r="AE215" i="1"/>
  <c r="AD215" i="1"/>
  <c r="AC215" i="1"/>
  <c r="AG214" i="1"/>
  <c r="AF214" i="1"/>
  <c r="AE214" i="1"/>
  <c r="AD214" i="1"/>
  <c r="AC214" i="1"/>
  <c r="AG213" i="1"/>
  <c r="AF213" i="1"/>
  <c r="AE213" i="1"/>
  <c r="AD213" i="1"/>
  <c r="AC213" i="1"/>
  <c r="AG212" i="1"/>
  <c r="AF212" i="1"/>
  <c r="AE212" i="1"/>
  <c r="AD212" i="1"/>
  <c r="AC212" i="1"/>
  <c r="AG211" i="1"/>
  <c r="AF211" i="1"/>
  <c r="AE211" i="1"/>
  <c r="AD211" i="1"/>
  <c r="AC211" i="1"/>
  <c r="AG210" i="1"/>
  <c r="AF210" i="1"/>
  <c r="AE210" i="1"/>
  <c r="AD210" i="1"/>
  <c r="AC210" i="1"/>
  <c r="AG209" i="1"/>
  <c r="AF209" i="1"/>
  <c r="AE209" i="1"/>
  <c r="AD209" i="1"/>
  <c r="AC209" i="1"/>
  <c r="AG208" i="1"/>
  <c r="AF208" i="1"/>
  <c r="AE208" i="1"/>
  <c r="AD208" i="1"/>
  <c r="AC208" i="1"/>
  <c r="AG207" i="1"/>
  <c r="AF207" i="1"/>
  <c r="AE207" i="1"/>
  <c r="AD207" i="1"/>
  <c r="AC207" i="1"/>
  <c r="AG206" i="1"/>
  <c r="AF206" i="1"/>
  <c r="AE206" i="1"/>
  <c r="AD206" i="1"/>
  <c r="AC206" i="1"/>
  <c r="AG205" i="1"/>
  <c r="AF205" i="1"/>
  <c r="AE205" i="1"/>
  <c r="AD205" i="1"/>
  <c r="AC205" i="1"/>
  <c r="AG204" i="1"/>
  <c r="AF204" i="1"/>
  <c r="AE204" i="1"/>
  <c r="AD204" i="1"/>
  <c r="AC204" i="1"/>
  <c r="AG203" i="1"/>
  <c r="AF203" i="1"/>
  <c r="AE203" i="1"/>
  <c r="AD203" i="1"/>
  <c r="AC203" i="1"/>
  <c r="AG202" i="1"/>
  <c r="AF202" i="1"/>
  <c r="AE202" i="1"/>
  <c r="AD202" i="1"/>
  <c r="AC202" i="1"/>
  <c r="AG201" i="1"/>
  <c r="AF201" i="1"/>
  <c r="AE201" i="1"/>
  <c r="AD201" i="1"/>
  <c r="AC201" i="1"/>
  <c r="AG200" i="1"/>
  <c r="AF200" i="1"/>
  <c r="AE200" i="1"/>
  <c r="AD200" i="1"/>
  <c r="AC200" i="1"/>
  <c r="AG199" i="1"/>
  <c r="AF199" i="1"/>
  <c r="AE199" i="1"/>
  <c r="AD199" i="1"/>
  <c r="AC199" i="1"/>
  <c r="AG198" i="1"/>
  <c r="AF198" i="1"/>
  <c r="AE198" i="1"/>
  <c r="AD198" i="1"/>
  <c r="AC198" i="1"/>
  <c r="AG197" i="1"/>
  <c r="AF197" i="1"/>
  <c r="AE197" i="1"/>
  <c r="AD197" i="1"/>
  <c r="AC197" i="1"/>
  <c r="AG196" i="1"/>
  <c r="AF196" i="1"/>
  <c r="AE196" i="1"/>
  <c r="AD196" i="1"/>
  <c r="AC196" i="1"/>
  <c r="AG195" i="1"/>
  <c r="AF195" i="1"/>
  <c r="AE195" i="1"/>
  <c r="AD195" i="1"/>
  <c r="AC195" i="1"/>
  <c r="AG194" i="1"/>
  <c r="AF194" i="1"/>
  <c r="AE194" i="1"/>
  <c r="AD194" i="1"/>
  <c r="AC194" i="1"/>
  <c r="AG193" i="1"/>
  <c r="AF193" i="1"/>
  <c r="AE193" i="1"/>
  <c r="AD193" i="1"/>
  <c r="AC193" i="1"/>
  <c r="AG192" i="1"/>
  <c r="AF192" i="1"/>
  <c r="AE192" i="1"/>
  <c r="AD192" i="1"/>
  <c r="AC192" i="1"/>
  <c r="AG191" i="1"/>
  <c r="AF191" i="1"/>
  <c r="AE191" i="1"/>
  <c r="AD191" i="1"/>
  <c r="AC191" i="1"/>
  <c r="AG190" i="1"/>
  <c r="AF190" i="1"/>
  <c r="AE190" i="1"/>
  <c r="AD190" i="1"/>
  <c r="AC190" i="1"/>
  <c r="AG189" i="1"/>
  <c r="AF189" i="1"/>
  <c r="AE189" i="1"/>
  <c r="AD189" i="1"/>
  <c r="AC189" i="1"/>
  <c r="AG188" i="1"/>
  <c r="AF188" i="1"/>
  <c r="AE188" i="1"/>
  <c r="AD188" i="1"/>
  <c r="AC188" i="1"/>
  <c r="AG187" i="1"/>
  <c r="AF187" i="1"/>
  <c r="AE187" i="1"/>
  <c r="AD187" i="1"/>
  <c r="AC187" i="1"/>
  <c r="AG186" i="1"/>
  <c r="AF186" i="1"/>
  <c r="AE186" i="1"/>
  <c r="AD186" i="1"/>
  <c r="AC186" i="1"/>
  <c r="AG185" i="1"/>
  <c r="AF185" i="1"/>
  <c r="AE185" i="1"/>
  <c r="AD185" i="1"/>
  <c r="AC185" i="1"/>
  <c r="AG184" i="1"/>
  <c r="AF184" i="1"/>
  <c r="AE184" i="1"/>
  <c r="AD184" i="1"/>
  <c r="AC184" i="1"/>
  <c r="AG183" i="1"/>
  <c r="AF183" i="1"/>
  <c r="AE183" i="1"/>
  <c r="AD183" i="1"/>
  <c r="AC183" i="1"/>
  <c r="AG182" i="1"/>
  <c r="AF182" i="1"/>
  <c r="AE182" i="1"/>
  <c r="AD182" i="1"/>
  <c r="AC182" i="1"/>
  <c r="AG181" i="1"/>
  <c r="AF181" i="1"/>
  <c r="AE181" i="1"/>
  <c r="AD181" i="1"/>
  <c r="AC181" i="1"/>
  <c r="AG180" i="1"/>
  <c r="AF180" i="1"/>
  <c r="AE180" i="1"/>
  <c r="AD180" i="1"/>
  <c r="AC180" i="1"/>
  <c r="AG179" i="1"/>
  <c r="AF179" i="1"/>
  <c r="AE179" i="1"/>
  <c r="AD179" i="1"/>
  <c r="AC179" i="1"/>
  <c r="AG178" i="1"/>
  <c r="AF178" i="1"/>
  <c r="AE178" i="1"/>
  <c r="AD178" i="1"/>
  <c r="AC178" i="1"/>
  <c r="AG177" i="1"/>
  <c r="AF177" i="1"/>
  <c r="AE177" i="1"/>
  <c r="AD177" i="1"/>
  <c r="AC177" i="1"/>
  <c r="AG176" i="1"/>
  <c r="AF176" i="1"/>
  <c r="AE176" i="1"/>
  <c r="AD176" i="1"/>
  <c r="AC176" i="1"/>
  <c r="AG175" i="1"/>
  <c r="AF175" i="1"/>
  <c r="AE175" i="1"/>
  <c r="AD175" i="1"/>
  <c r="AC175" i="1"/>
  <c r="AG174" i="1"/>
  <c r="AF174" i="1"/>
  <c r="AE174" i="1"/>
  <c r="AD174" i="1"/>
  <c r="AC174" i="1"/>
  <c r="AG173" i="1"/>
  <c r="AF173" i="1"/>
  <c r="AE173" i="1"/>
  <c r="AD173" i="1"/>
  <c r="AC173" i="1"/>
  <c r="AG172" i="1"/>
  <c r="AF172" i="1"/>
  <c r="AE172" i="1"/>
  <c r="AD172" i="1"/>
  <c r="AC172" i="1"/>
  <c r="AG171" i="1"/>
  <c r="AF171" i="1"/>
  <c r="AE171" i="1"/>
  <c r="AD171" i="1"/>
  <c r="AC171" i="1"/>
  <c r="AG170" i="1"/>
  <c r="AF170" i="1"/>
  <c r="AE170" i="1"/>
  <c r="AD170" i="1"/>
  <c r="AC170" i="1"/>
  <c r="AG169" i="1"/>
  <c r="AF169" i="1"/>
  <c r="AE169" i="1"/>
  <c r="AD169" i="1"/>
  <c r="AC169" i="1"/>
  <c r="AG168" i="1"/>
  <c r="AF168" i="1"/>
  <c r="AE168" i="1"/>
  <c r="AD168" i="1"/>
  <c r="AC168" i="1"/>
  <c r="AG167" i="1"/>
  <c r="AF167" i="1"/>
  <c r="AE167" i="1"/>
  <c r="AD167" i="1"/>
  <c r="AC167" i="1"/>
  <c r="AG166" i="1"/>
  <c r="AF166" i="1"/>
  <c r="AE166" i="1"/>
  <c r="AD166" i="1"/>
  <c r="AC166" i="1"/>
  <c r="AG165" i="1"/>
  <c r="AF165" i="1"/>
  <c r="AE165" i="1"/>
  <c r="AD165" i="1"/>
  <c r="AC165" i="1"/>
  <c r="AG164" i="1"/>
  <c r="AF164" i="1"/>
  <c r="AE164" i="1"/>
  <c r="AD164" i="1"/>
  <c r="AC164" i="1"/>
  <c r="AG163" i="1"/>
  <c r="AF163" i="1"/>
  <c r="AE163" i="1"/>
  <c r="AD163" i="1"/>
  <c r="AC163" i="1"/>
  <c r="AG162" i="1"/>
  <c r="AF162" i="1"/>
  <c r="AE162" i="1"/>
  <c r="AD162" i="1"/>
  <c r="AC162" i="1"/>
  <c r="AG161" i="1"/>
  <c r="AF161" i="1"/>
  <c r="AE161" i="1"/>
  <c r="AD161" i="1"/>
  <c r="AC161" i="1"/>
  <c r="AG160" i="1"/>
  <c r="AF160" i="1"/>
  <c r="AE160" i="1"/>
  <c r="AD160" i="1"/>
  <c r="AC160" i="1"/>
  <c r="AG159" i="1"/>
  <c r="AF159" i="1"/>
  <c r="AE159" i="1"/>
  <c r="AD159" i="1"/>
  <c r="AC159" i="1"/>
  <c r="AG158" i="1"/>
  <c r="AF158" i="1"/>
  <c r="AE158" i="1"/>
  <c r="AD158" i="1"/>
  <c r="AC158" i="1"/>
  <c r="AG157" i="1"/>
  <c r="AF157" i="1"/>
  <c r="AE157" i="1"/>
  <c r="AD157" i="1"/>
  <c r="AC157" i="1"/>
  <c r="AG156" i="1"/>
  <c r="AF156" i="1"/>
  <c r="AE156" i="1"/>
  <c r="AD156" i="1"/>
  <c r="AC156" i="1"/>
  <c r="AG155" i="1"/>
  <c r="AF155" i="1"/>
  <c r="AE155" i="1"/>
  <c r="AD155" i="1"/>
  <c r="AC155" i="1"/>
  <c r="AG154" i="1"/>
  <c r="AF154" i="1"/>
  <c r="AE154" i="1"/>
  <c r="AD154" i="1"/>
  <c r="AC154" i="1"/>
  <c r="AG153" i="1"/>
  <c r="AF153" i="1"/>
  <c r="AE153" i="1"/>
  <c r="AD153" i="1"/>
  <c r="AC153" i="1"/>
  <c r="AG152" i="1"/>
  <c r="AF152" i="1"/>
  <c r="AE152" i="1"/>
  <c r="AD152" i="1"/>
  <c r="AC152" i="1"/>
  <c r="AG151" i="1"/>
  <c r="AF151" i="1"/>
  <c r="AE151" i="1"/>
  <c r="AD151" i="1"/>
  <c r="AC151" i="1"/>
  <c r="AG150" i="1"/>
  <c r="AF150" i="1"/>
  <c r="AE150" i="1"/>
  <c r="AD150" i="1"/>
  <c r="AC150" i="1"/>
  <c r="AG149" i="1"/>
  <c r="AF149" i="1"/>
  <c r="AE149" i="1"/>
  <c r="AD149" i="1"/>
  <c r="AC149" i="1"/>
  <c r="AG148" i="1"/>
  <c r="AF148" i="1"/>
  <c r="AE148" i="1"/>
  <c r="AD148" i="1"/>
  <c r="AC148" i="1"/>
  <c r="AG147" i="1"/>
  <c r="AF147" i="1"/>
  <c r="AE147" i="1"/>
  <c r="AD147" i="1"/>
  <c r="AC147" i="1"/>
  <c r="AG146" i="1"/>
  <c r="AF146" i="1"/>
  <c r="AE146" i="1"/>
  <c r="AD146" i="1"/>
  <c r="AC146" i="1"/>
  <c r="AG145" i="1"/>
  <c r="AF145" i="1"/>
  <c r="AE145" i="1"/>
  <c r="AD145" i="1"/>
  <c r="AC145" i="1"/>
  <c r="AG144" i="1"/>
  <c r="AF144" i="1"/>
  <c r="AE144" i="1"/>
  <c r="AD144" i="1"/>
  <c r="AC144" i="1"/>
  <c r="AG143" i="1"/>
  <c r="AF143" i="1"/>
  <c r="AE143" i="1"/>
  <c r="AD143" i="1"/>
  <c r="AC143" i="1"/>
  <c r="AG142" i="1"/>
  <c r="AF142" i="1"/>
  <c r="AE142" i="1"/>
  <c r="AD142" i="1"/>
  <c r="AC142" i="1"/>
  <c r="AG141" i="1"/>
  <c r="AF141" i="1"/>
  <c r="AE141" i="1"/>
  <c r="AD141" i="1"/>
  <c r="AC141" i="1"/>
  <c r="AG140" i="1"/>
  <c r="AF140" i="1"/>
  <c r="AE140" i="1"/>
  <c r="AD140" i="1"/>
  <c r="AC140" i="1"/>
  <c r="AG139" i="1"/>
  <c r="AF139" i="1"/>
  <c r="AE139" i="1"/>
  <c r="AD139" i="1"/>
  <c r="AC139" i="1"/>
  <c r="AG138" i="1"/>
  <c r="AF138" i="1"/>
  <c r="AE138" i="1"/>
  <c r="AD138" i="1"/>
  <c r="AC138" i="1"/>
  <c r="AG137" i="1"/>
  <c r="AF137" i="1"/>
  <c r="AE137" i="1"/>
  <c r="AD137" i="1"/>
  <c r="AC137" i="1"/>
  <c r="AG136" i="1"/>
  <c r="AF136" i="1"/>
  <c r="AE136" i="1"/>
  <c r="AD136" i="1"/>
  <c r="AC136" i="1"/>
  <c r="AG135" i="1"/>
  <c r="AF135" i="1"/>
  <c r="AE135" i="1"/>
  <c r="AD135" i="1"/>
  <c r="AC135" i="1"/>
  <c r="AG134" i="1"/>
  <c r="AF134" i="1"/>
  <c r="AE134" i="1"/>
  <c r="AD134" i="1"/>
  <c r="AC134" i="1"/>
  <c r="AG133" i="1"/>
  <c r="AF133" i="1"/>
  <c r="AE133" i="1"/>
  <c r="AD133" i="1"/>
  <c r="AC133" i="1"/>
  <c r="AG132" i="1"/>
  <c r="AF132" i="1"/>
  <c r="AE132" i="1"/>
  <c r="AD132" i="1"/>
  <c r="AC132" i="1"/>
  <c r="AG131" i="1"/>
  <c r="AF131" i="1"/>
  <c r="AE131" i="1"/>
  <c r="AD131" i="1"/>
  <c r="AC131" i="1"/>
  <c r="AG130" i="1"/>
  <c r="AF130" i="1"/>
  <c r="AE130" i="1"/>
  <c r="AD130" i="1"/>
  <c r="AC130" i="1"/>
  <c r="AG129" i="1"/>
  <c r="AF129" i="1"/>
  <c r="AE129" i="1"/>
  <c r="AD129" i="1"/>
  <c r="AC129" i="1"/>
  <c r="AG128" i="1"/>
  <c r="AF128" i="1"/>
  <c r="AE128" i="1"/>
  <c r="AD128" i="1"/>
  <c r="AC128" i="1"/>
  <c r="AG127" i="1"/>
  <c r="AF127" i="1"/>
  <c r="AE127" i="1"/>
  <c r="AD127" i="1"/>
  <c r="AC127" i="1"/>
  <c r="AG126" i="1"/>
  <c r="AF126" i="1"/>
  <c r="AE126" i="1"/>
  <c r="AD126" i="1"/>
  <c r="AC126" i="1"/>
  <c r="AG125" i="1"/>
  <c r="AF125" i="1"/>
  <c r="AE125" i="1"/>
  <c r="AD125" i="1"/>
  <c r="AC125" i="1"/>
  <c r="AG124" i="1"/>
  <c r="AF124" i="1"/>
  <c r="AE124" i="1"/>
  <c r="AD124" i="1"/>
  <c r="AC124" i="1"/>
  <c r="AG123" i="1"/>
  <c r="AF123" i="1"/>
  <c r="AE123" i="1"/>
  <c r="AD123" i="1"/>
  <c r="AC123" i="1"/>
  <c r="AG122" i="1"/>
  <c r="AF122" i="1"/>
  <c r="AE122" i="1"/>
  <c r="AD122" i="1"/>
  <c r="AC122" i="1"/>
  <c r="AG121" i="1"/>
  <c r="AF121" i="1"/>
  <c r="AE121" i="1"/>
  <c r="AD121" i="1"/>
  <c r="AC121" i="1"/>
  <c r="AG120" i="1"/>
  <c r="AF120" i="1"/>
  <c r="AE120" i="1"/>
  <c r="AD120" i="1"/>
  <c r="AC120" i="1"/>
  <c r="AG119" i="1"/>
  <c r="AF119" i="1"/>
  <c r="AE119" i="1"/>
  <c r="AD119" i="1"/>
  <c r="AC119" i="1"/>
  <c r="AG118" i="1"/>
  <c r="AF118" i="1"/>
  <c r="AE118" i="1"/>
  <c r="AD118" i="1"/>
  <c r="AC118" i="1"/>
  <c r="AG117" i="1"/>
  <c r="AF117" i="1"/>
  <c r="AE117" i="1"/>
  <c r="AD117" i="1"/>
  <c r="AC117" i="1"/>
  <c r="AG116" i="1"/>
  <c r="AF116" i="1"/>
  <c r="AE116" i="1"/>
  <c r="AD116" i="1"/>
  <c r="AC116" i="1"/>
  <c r="AG115" i="1"/>
  <c r="AF115" i="1"/>
  <c r="AE115" i="1"/>
  <c r="AD115" i="1"/>
  <c r="AC115" i="1"/>
  <c r="AG114" i="1"/>
  <c r="AF114" i="1"/>
  <c r="AE114" i="1"/>
  <c r="AD114" i="1"/>
  <c r="AC114" i="1"/>
  <c r="AG113" i="1"/>
  <c r="AF113" i="1"/>
  <c r="AE113" i="1"/>
  <c r="AD113" i="1"/>
  <c r="AC113" i="1"/>
  <c r="AG112" i="1"/>
  <c r="AF112" i="1"/>
  <c r="AE112" i="1"/>
  <c r="AD112" i="1"/>
  <c r="AC112" i="1"/>
  <c r="AG111" i="1"/>
  <c r="AF111" i="1"/>
  <c r="AE111" i="1"/>
  <c r="AD111" i="1"/>
  <c r="AC111" i="1"/>
  <c r="AG110" i="1"/>
  <c r="AF110" i="1"/>
  <c r="AE110" i="1"/>
  <c r="AD110" i="1"/>
  <c r="AC110" i="1"/>
  <c r="AG109" i="1"/>
  <c r="AF109" i="1"/>
  <c r="AE109" i="1"/>
  <c r="AD109" i="1"/>
  <c r="AC109" i="1"/>
  <c r="AG108" i="1"/>
  <c r="AF108" i="1"/>
  <c r="AE108" i="1"/>
  <c r="AD108" i="1"/>
  <c r="AC108" i="1"/>
  <c r="AG107" i="1"/>
  <c r="AF107" i="1"/>
  <c r="AE107" i="1"/>
  <c r="AD107" i="1"/>
  <c r="AC107" i="1"/>
  <c r="AG106" i="1"/>
  <c r="AF106" i="1"/>
  <c r="AE106" i="1"/>
  <c r="AD106" i="1"/>
  <c r="AC106" i="1"/>
  <c r="AG105" i="1"/>
  <c r="AF105" i="1"/>
  <c r="AE105" i="1"/>
  <c r="AD105" i="1"/>
  <c r="AC105" i="1"/>
  <c r="AG104" i="1"/>
  <c r="AF104" i="1"/>
  <c r="AE104" i="1"/>
  <c r="AD104" i="1"/>
  <c r="AC104" i="1"/>
  <c r="AG103" i="1"/>
  <c r="AF103" i="1"/>
  <c r="AE103" i="1"/>
  <c r="AD103" i="1"/>
  <c r="AC103" i="1"/>
  <c r="AG102" i="1"/>
  <c r="AF102" i="1"/>
  <c r="AE102" i="1"/>
  <c r="AD102" i="1"/>
  <c r="AC102" i="1"/>
  <c r="AG101" i="1"/>
  <c r="AF101" i="1"/>
  <c r="AE101" i="1"/>
  <c r="AD101" i="1"/>
  <c r="AC101" i="1"/>
  <c r="AG100" i="1"/>
  <c r="AF100" i="1"/>
  <c r="AE100" i="1"/>
  <c r="AD100" i="1"/>
  <c r="AC100" i="1"/>
  <c r="AG99" i="1"/>
  <c r="AF99" i="1"/>
  <c r="AE99" i="1"/>
  <c r="AD99" i="1"/>
  <c r="AC99" i="1"/>
  <c r="AG98" i="1"/>
  <c r="AF98" i="1"/>
  <c r="AE98" i="1"/>
  <c r="AD98" i="1"/>
  <c r="AC98" i="1"/>
  <c r="AG97" i="1"/>
  <c r="AF97" i="1"/>
  <c r="AE97" i="1"/>
  <c r="AD97" i="1"/>
  <c r="AC97" i="1"/>
  <c r="AG96" i="1"/>
  <c r="AF96" i="1"/>
  <c r="AE96" i="1"/>
  <c r="AD96" i="1"/>
  <c r="AC96" i="1"/>
  <c r="AG95" i="1"/>
  <c r="AF95" i="1"/>
  <c r="AE95" i="1"/>
  <c r="AD95" i="1"/>
  <c r="AC95" i="1"/>
  <c r="AG94" i="1"/>
  <c r="AF94" i="1"/>
  <c r="AE94" i="1"/>
  <c r="AD94" i="1"/>
  <c r="AC94" i="1"/>
  <c r="AG93" i="1"/>
  <c r="AF93" i="1"/>
  <c r="AE93" i="1"/>
  <c r="AD93" i="1"/>
  <c r="AC93" i="1"/>
  <c r="AG92" i="1"/>
  <c r="AF92" i="1"/>
  <c r="AE92" i="1"/>
  <c r="AD92" i="1"/>
  <c r="AC92" i="1"/>
  <c r="AG91" i="1"/>
  <c r="AF91" i="1"/>
  <c r="AE91" i="1"/>
  <c r="AD91" i="1"/>
  <c r="AC91" i="1"/>
  <c r="AG90" i="1"/>
  <c r="AF90" i="1"/>
  <c r="AE90" i="1"/>
  <c r="AD90" i="1"/>
  <c r="AC90" i="1"/>
  <c r="AG89" i="1"/>
  <c r="AF89" i="1"/>
  <c r="AE89" i="1"/>
  <c r="AD89" i="1"/>
  <c r="AC89" i="1"/>
  <c r="AG88" i="1"/>
  <c r="AF88" i="1"/>
  <c r="AE88" i="1"/>
  <c r="AD88" i="1"/>
  <c r="AC88" i="1"/>
  <c r="AG87" i="1"/>
  <c r="AF87" i="1"/>
  <c r="AE87" i="1"/>
  <c r="AD87" i="1"/>
  <c r="AC87" i="1"/>
  <c r="AG86" i="1"/>
  <c r="AF86" i="1"/>
  <c r="AE86" i="1"/>
  <c r="AD86" i="1"/>
  <c r="AC86" i="1"/>
  <c r="AG85" i="1"/>
  <c r="AF85" i="1"/>
  <c r="AE85" i="1"/>
  <c r="AD85" i="1"/>
  <c r="AC85" i="1"/>
  <c r="AG84" i="1"/>
  <c r="AF84" i="1"/>
  <c r="AE84" i="1"/>
  <c r="AD84" i="1"/>
  <c r="AC84" i="1"/>
  <c r="AG83" i="1"/>
  <c r="AF83" i="1"/>
  <c r="AE83" i="1"/>
  <c r="AD83" i="1"/>
  <c r="AC83" i="1"/>
  <c r="AG82" i="1"/>
  <c r="AF82" i="1"/>
  <c r="AE82" i="1"/>
  <c r="AD82" i="1"/>
  <c r="AC82" i="1"/>
  <c r="AG81" i="1"/>
  <c r="AF81" i="1"/>
  <c r="AE81" i="1"/>
  <c r="AD81" i="1"/>
  <c r="AC81" i="1"/>
  <c r="AG80" i="1"/>
  <c r="AF80" i="1"/>
  <c r="AE80" i="1"/>
  <c r="AD80" i="1"/>
  <c r="AC80" i="1"/>
  <c r="AG79" i="1"/>
  <c r="AF79" i="1"/>
  <c r="AE79" i="1"/>
  <c r="AD79" i="1"/>
  <c r="AC79" i="1"/>
  <c r="AG78" i="1"/>
  <c r="AF78" i="1"/>
  <c r="AE78" i="1"/>
  <c r="AD78" i="1"/>
  <c r="AC78" i="1"/>
  <c r="AG77" i="1"/>
  <c r="AF77" i="1"/>
  <c r="AE77" i="1"/>
  <c r="AD77" i="1"/>
  <c r="AC77" i="1"/>
  <c r="AG76" i="1"/>
  <c r="AF76" i="1"/>
  <c r="AE76" i="1"/>
  <c r="AD76" i="1"/>
  <c r="AC76" i="1"/>
  <c r="AG75" i="1"/>
  <c r="AF75" i="1"/>
  <c r="AE75" i="1"/>
  <c r="AD75" i="1"/>
  <c r="AC75" i="1"/>
  <c r="AG74" i="1"/>
  <c r="AF74" i="1"/>
  <c r="AE74" i="1"/>
  <c r="AD74" i="1"/>
  <c r="AC74" i="1"/>
  <c r="AG73" i="1"/>
  <c r="AF73" i="1"/>
  <c r="AE73" i="1"/>
  <c r="AD73" i="1"/>
  <c r="AC73" i="1"/>
  <c r="AG72" i="1"/>
  <c r="AF72" i="1"/>
  <c r="AE72" i="1"/>
  <c r="AD72" i="1"/>
  <c r="AC72" i="1"/>
  <c r="AG71" i="1"/>
  <c r="AF71" i="1"/>
  <c r="AE71" i="1"/>
  <c r="AD71" i="1"/>
  <c r="AC71" i="1"/>
  <c r="AG70" i="1"/>
  <c r="AF70" i="1"/>
  <c r="AE70" i="1"/>
  <c r="AD70" i="1"/>
  <c r="AC70" i="1"/>
  <c r="AG69" i="1"/>
  <c r="AF69" i="1"/>
  <c r="AE69" i="1"/>
  <c r="AD69" i="1"/>
  <c r="AC69" i="1"/>
  <c r="AG68" i="1"/>
  <c r="AF68" i="1"/>
  <c r="AE68" i="1"/>
  <c r="AD68" i="1"/>
  <c r="AC68" i="1"/>
  <c r="AG67" i="1"/>
  <c r="AF67" i="1"/>
  <c r="AE67" i="1"/>
  <c r="AD67" i="1"/>
  <c r="AC67" i="1"/>
  <c r="AG66" i="1"/>
  <c r="AF66" i="1"/>
  <c r="AE66" i="1"/>
  <c r="AD66" i="1"/>
  <c r="AC66" i="1"/>
  <c r="AG65" i="1"/>
  <c r="AF65" i="1"/>
  <c r="AE65" i="1"/>
  <c r="AD65" i="1"/>
  <c r="AC65" i="1"/>
  <c r="AG64" i="1"/>
  <c r="AF64" i="1"/>
  <c r="AE64" i="1"/>
  <c r="AD64" i="1"/>
  <c r="AC64" i="1"/>
  <c r="AG63" i="1"/>
  <c r="AF63" i="1"/>
  <c r="AE63" i="1"/>
  <c r="AD63" i="1"/>
  <c r="AC63" i="1"/>
  <c r="AG62" i="1"/>
  <c r="AF62" i="1"/>
  <c r="AE62" i="1"/>
  <c r="AD62" i="1"/>
  <c r="AC62" i="1"/>
  <c r="AG61" i="1"/>
  <c r="AF61" i="1"/>
  <c r="AE61" i="1"/>
  <c r="AD61" i="1"/>
  <c r="AC61" i="1"/>
  <c r="AG60" i="1"/>
  <c r="AF60" i="1"/>
  <c r="AE60" i="1"/>
  <c r="AD60" i="1"/>
  <c r="AC60" i="1"/>
  <c r="AG59" i="1"/>
  <c r="AF59" i="1"/>
  <c r="AE59" i="1"/>
  <c r="AD59" i="1"/>
  <c r="AC59" i="1"/>
  <c r="AG58" i="1"/>
  <c r="AF58" i="1"/>
  <c r="AE58" i="1"/>
  <c r="AD58" i="1"/>
  <c r="AC58" i="1"/>
  <c r="AG57" i="1"/>
  <c r="AF57" i="1"/>
  <c r="AE57" i="1"/>
  <c r="AD57" i="1"/>
  <c r="AC57" i="1"/>
  <c r="AG56" i="1"/>
  <c r="AF56" i="1"/>
  <c r="AE56" i="1"/>
  <c r="AD56" i="1"/>
  <c r="AC56" i="1"/>
  <c r="AG55" i="1"/>
  <c r="AF55" i="1"/>
  <c r="AE55" i="1"/>
  <c r="AD55" i="1"/>
  <c r="AC55" i="1"/>
  <c r="AG54" i="1"/>
  <c r="AF54" i="1"/>
  <c r="AE54" i="1"/>
  <c r="AD54" i="1"/>
  <c r="AC54" i="1"/>
  <c r="AG53" i="1"/>
  <c r="AF53" i="1"/>
  <c r="AE53" i="1"/>
  <c r="AD53" i="1"/>
  <c r="AC53" i="1"/>
  <c r="AG52" i="1"/>
  <c r="AF52" i="1"/>
  <c r="AE52" i="1"/>
  <c r="AD52" i="1"/>
  <c r="AC52" i="1"/>
  <c r="AG51" i="1"/>
  <c r="AF51" i="1"/>
  <c r="AE51" i="1"/>
  <c r="AD51" i="1"/>
  <c r="AC51" i="1"/>
  <c r="AG50" i="1"/>
  <c r="AF50" i="1"/>
  <c r="AE50" i="1"/>
  <c r="AD50" i="1"/>
  <c r="AC50" i="1"/>
  <c r="AG49" i="1"/>
  <c r="AF49" i="1"/>
  <c r="AE49" i="1"/>
  <c r="AD49" i="1"/>
  <c r="AC49" i="1"/>
  <c r="AG48" i="1"/>
  <c r="AF48" i="1"/>
  <c r="AE48" i="1"/>
  <c r="AD48" i="1"/>
  <c r="AC48" i="1"/>
  <c r="AG47" i="1"/>
  <c r="AF47" i="1"/>
  <c r="AE47" i="1"/>
  <c r="AD47" i="1"/>
  <c r="AC47" i="1"/>
  <c r="AG46" i="1"/>
  <c r="AF46" i="1"/>
  <c r="AE46" i="1"/>
  <c r="AD46" i="1"/>
  <c r="AC46" i="1"/>
  <c r="AG45" i="1"/>
  <c r="AF45" i="1"/>
  <c r="AE45" i="1"/>
  <c r="AD45" i="1"/>
  <c r="AC45" i="1"/>
  <c r="AG44" i="1"/>
  <c r="AF44" i="1"/>
  <c r="AE44" i="1"/>
  <c r="AD44" i="1"/>
  <c r="AC44" i="1"/>
  <c r="AG43" i="1"/>
  <c r="AF43" i="1"/>
  <c r="AE43" i="1"/>
  <c r="AD43" i="1"/>
  <c r="AC43" i="1"/>
  <c r="AG42" i="1"/>
  <c r="AF42" i="1"/>
  <c r="AE42" i="1"/>
  <c r="AD42" i="1"/>
  <c r="AC42" i="1"/>
  <c r="AG41" i="1"/>
  <c r="AF41" i="1"/>
  <c r="AE41" i="1"/>
  <c r="AD41" i="1"/>
  <c r="AC41" i="1"/>
  <c r="AG40" i="1"/>
  <c r="AF40" i="1"/>
  <c r="AE40" i="1"/>
  <c r="AD40" i="1"/>
  <c r="AC40" i="1"/>
  <c r="AG39" i="1"/>
  <c r="AF39" i="1"/>
  <c r="AE39" i="1"/>
  <c r="AD39" i="1"/>
  <c r="AC39" i="1"/>
  <c r="AG38" i="1"/>
  <c r="AF38" i="1"/>
  <c r="AE38" i="1"/>
  <c r="AD38" i="1"/>
  <c r="AC38" i="1"/>
  <c r="AG37" i="1"/>
  <c r="AF37" i="1"/>
  <c r="AE37" i="1"/>
  <c r="AD37" i="1"/>
  <c r="AC37" i="1"/>
  <c r="AG36" i="1"/>
  <c r="AF36" i="1"/>
  <c r="AE36" i="1"/>
  <c r="AD36" i="1"/>
  <c r="AC36" i="1"/>
  <c r="AG35" i="1"/>
  <c r="AF35" i="1"/>
  <c r="AE35" i="1"/>
  <c r="AD35" i="1"/>
  <c r="AC35" i="1"/>
  <c r="AG34" i="1"/>
  <c r="AF34" i="1"/>
  <c r="AE34" i="1"/>
  <c r="AD34" i="1"/>
  <c r="AC34" i="1"/>
  <c r="AG33" i="1"/>
  <c r="AF33" i="1"/>
  <c r="AE33" i="1"/>
  <c r="AD33" i="1"/>
  <c r="AC33" i="1"/>
  <c r="AG32" i="1"/>
  <c r="AF32" i="1"/>
  <c r="AE32" i="1"/>
  <c r="AD32" i="1"/>
  <c r="AC32" i="1"/>
  <c r="AG31" i="1"/>
  <c r="AF31" i="1"/>
  <c r="AE31" i="1"/>
  <c r="AD31" i="1"/>
  <c r="AC31" i="1"/>
  <c r="AG30" i="1"/>
  <c r="AF30" i="1"/>
  <c r="AE30" i="1"/>
  <c r="AD30" i="1"/>
  <c r="AC30" i="1"/>
  <c r="AG29" i="1"/>
  <c r="AF29" i="1"/>
  <c r="AE29" i="1"/>
  <c r="AD29" i="1"/>
  <c r="AC29" i="1"/>
  <c r="AG28" i="1"/>
  <c r="AF28" i="1"/>
  <c r="AE28" i="1"/>
  <c r="AD28" i="1"/>
  <c r="AC28" i="1"/>
  <c r="AG27" i="1"/>
  <c r="AF27" i="1"/>
  <c r="AE27" i="1"/>
  <c r="AD27" i="1"/>
  <c r="AC27" i="1"/>
  <c r="AG26" i="1"/>
  <c r="AF26" i="1"/>
  <c r="AE26" i="1"/>
  <c r="AD26" i="1"/>
  <c r="AC26" i="1"/>
  <c r="AG25" i="1"/>
  <c r="AF25" i="1"/>
  <c r="AE25" i="1"/>
  <c r="AD25" i="1"/>
  <c r="AC25" i="1"/>
  <c r="AG24" i="1"/>
  <c r="AF24" i="1"/>
  <c r="AE24" i="1"/>
  <c r="AD24" i="1"/>
  <c r="AC24" i="1"/>
  <c r="AG23" i="1"/>
  <c r="AF23" i="1"/>
  <c r="AE23" i="1"/>
  <c r="AD23" i="1"/>
  <c r="AC23" i="1"/>
  <c r="AG22" i="1"/>
  <c r="AF22" i="1"/>
  <c r="AE22" i="1"/>
  <c r="AD22" i="1"/>
  <c r="AC22" i="1"/>
  <c r="AG21" i="1"/>
  <c r="AF21" i="1"/>
  <c r="AE21" i="1"/>
  <c r="AD21" i="1"/>
  <c r="AC21" i="1"/>
  <c r="AG20" i="1"/>
  <c r="AF20" i="1"/>
  <c r="AE20" i="1"/>
  <c r="AD20" i="1"/>
  <c r="AC20" i="1"/>
  <c r="AG19" i="1"/>
  <c r="AF19" i="1"/>
  <c r="AE19" i="1"/>
  <c r="AD19" i="1"/>
  <c r="AC19" i="1"/>
  <c r="AG18" i="1"/>
  <c r="AF18" i="1"/>
  <c r="AE18" i="1"/>
  <c r="AD18" i="1"/>
  <c r="AC18" i="1"/>
  <c r="AG17" i="1"/>
  <c r="AF17" i="1"/>
  <c r="AE17" i="1"/>
  <c r="AD17" i="1"/>
  <c r="AC17" i="1"/>
  <c r="AG16" i="1"/>
  <c r="AF16" i="1"/>
  <c r="AE16" i="1"/>
  <c r="AD16" i="1"/>
  <c r="AC16" i="1"/>
  <c r="AG15" i="1"/>
  <c r="AF15" i="1"/>
  <c r="AE15" i="1"/>
  <c r="AD15" i="1"/>
  <c r="AC15" i="1"/>
  <c r="AG14" i="1"/>
  <c r="AF14" i="1"/>
  <c r="AE14" i="1"/>
  <c r="AD14" i="1"/>
  <c r="AC14" i="1"/>
  <c r="AG13" i="1"/>
  <c r="AF13" i="1"/>
  <c r="AE13" i="1"/>
  <c r="AD13" i="1"/>
  <c r="AC13" i="1"/>
  <c r="AG12" i="1"/>
  <c r="AF12" i="1"/>
  <c r="AE12" i="1"/>
  <c r="AD12" i="1"/>
  <c r="AC12" i="1"/>
  <c r="AG11" i="1"/>
  <c r="AF11" i="1"/>
  <c r="AE11" i="1"/>
  <c r="AD11" i="1"/>
  <c r="AC11" i="1"/>
  <c r="AG10" i="1"/>
  <c r="AF10" i="1"/>
  <c r="AE10" i="1"/>
  <c r="AD10" i="1"/>
  <c r="AC10" i="1"/>
  <c r="AG9" i="1"/>
  <c r="AF9" i="1"/>
  <c r="AE9" i="1"/>
  <c r="AD9" i="1"/>
  <c r="AC9" i="1"/>
  <c r="AG8" i="1"/>
  <c r="AF8" i="1"/>
  <c r="AE8" i="1"/>
  <c r="AD8" i="1"/>
  <c r="AC8" i="1"/>
  <c r="AG7" i="1"/>
  <c r="AF7" i="1"/>
  <c r="AE7" i="1"/>
  <c r="AD7" i="1"/>
  <c r="AC7" i="1"/>
  <c r="AG6" i="1"/>
  <c r="AF6" i="1"/>
  <c r="AE6" i="1"/>
  <c r="AD6" i="1"/>
  <c r="AC6" i="1"/>
  <c r="AI5" i="1"/>
  <c r="AG5" i="1"/>
  <c r="AF5" i="1"/>
  <c r="AE5" i="1"/>
  <c r="AD5" i="1"/>
  <c r="AC5" i="1"/>
  <c r="S4" i="2"/>
  <c r="R4" i="2"/>
  <c r="Q4" i="2"/>
  <c r="P4" i="2"/>
  <c r="O4" i="2"/>
  <c r="N4" i="2"/>
  <c r="M4" i="2"/>
  <c r="B4" i="2"/>
  <c r="A504" i="1"/>
  <c r="B504" i="1"/>
  <c r="D504" i="1" s="1"/>
  <c r="A503" i="1"/>
  <c r="B503" i="1"/>
  <c r="D503" i="1" s="1"/>
  <c r="AM503" i="1" s="1"/>
  <c r="A502" i="1"/>
  <c r="B502" i="1"/>
  <c r="D502" i="1"/>
  <c r="AM502" i="1" s="1"/>
  <c r="A501" i="1"/>
  <c r="B501" i="1"/>
  <c r="D501" i="1" s="1"/>
  <c r="AM501" i="1" s="1"/>
  <c r="A500" i="1"/>
  <c r="B500" i="1"/>
  <c r="D500" i="1" s="1"/>
  <c r="AM500" i="1" s="1"/>
  <c r="A499" i="1"/>
  <c r="B499" i="1"/>
  <c r="D499" i="1"/>
  <c r="A498" i="1"/>
  <c r="B498" i="1"/>
  <c r="D498" i="1" s="1"/>
  <c r="AM498" i="1" s="1"/>
  <c r="A497" i="1"/>
  <c r="B497" i="1"/>
  <c r="D497" i="1" s="1"/>
  <c r="A496" i="1"/>
  <c r="B496" i="1"/>
  <c r="D496" i="1" s="1"/>
  <c r="A495" i="1"/>
  <c r="B495" i="1"/>
  <c r="D495" i="1" s="1"/>
  <c r="AM495" i="1" s="1"/>
  <c r="A494" i="1"/>
  <c r="B494" i="1"/>
  <c r="D494" i="1" s="1"/>
  <c r="AM494" i="1" s="1"/>
  <c r="A493" i="1"/>
  <c r="B493" i="1"/>
  <c r="D493" i="1" s="1"/>
  <c r="AM493" i="1" s="1"/>
  <c r="A492" i="1"/>
  <c r="B492" i="1"/>
  <c r="D492" i="1"/>
  <c r="AM492" i="1" s="1"/>
  <c r="A491" i="1"/>
  <c r="B491" i="1"/>
  <c r="D491" i="1" s="1"/>
  <c r="AM491" i="1" s="1"/>
  <c r="A490" i="1"/>
  <c r="B490" i="1"/>
  <c r="D490" i="1" s="1"/>
  <c r="AM490" i="1" s="1"/>
  <c r="A489" i="1"/>
  <c r="B489" i="1"/>
  <c r="D489" i="1" s="1"/>
  <c r="AM489" i="1" s="1"/>
  <c r="A488" i="1"/>
  <c r="B488" i="1"/>
  <c r="D488" i="1" s="1"/>
  <c r="AM488" i="1" s="1"/>
  <c r="A487" i="1"/>
  <c r="B487" i="1"/>
  <c r="D487" i="1" s="1"/>
  <c r="AM487" i="1" s="1"/>
  <c r="A486" i="1"/>
  <c r="B486" i="1"/>
  <c r="D486" i="1" s="1"/>
  <c r="AM486" i="1" s="1"/>
  <c r="A485" i="1"/>
  <c r="B485" i="1"/>
  <c r="D485" i="1" s="1"/>
  <c r="AM485" i="1" s="1"/>
  <c r="A484" i="1"/>
  <c r="B484" i="1"/>
  <c r="D484" i="1"/>
  <c r="AM484" i="1" s="1"/>
  <c r="A483" i="1"/>
  <c r="B483" i="1"/>
  <c r="D483" i="1" s="1"/>
  <c r="AM483" i="1" s="1"/>
  <c r="A482" i="1"/>
  <c r="B482" i="1"/>
  <c r="D482" i="1" s="1"/>
  <c r="AM482" i="1" s="1"/>
  <c r="A481" i="1"/>
  <c r="B481" i="1"/>
  <c r="D481" i="1" s="1"/>
  <c r="AM481" i="1" s="1"/>
  <c r="A480" i="1"/>
  <c r="B480" i="1"/>
  <c r="D480" i="1" s="1"/>
  <c r="AM480" i="1" s="1"/>
  <c r="A479" i="1"/>
  <c r="B479" i="1"/>
  <c r="D479" i="1" s="1"/>
  <c r="AM479" i="1" s="1"/>
  <c r="A478" i="1"/>
  <c r="B478" i="1"/>
  <c r="D478" i="1" s="1"/>
  <c r="AM478" i="1" s="1"/>
  <c r="A477" i="1"/>
  <c r="B477" i="1"/>
  <c r="D477" i="1" s="1"/>
  <c r="AM477" i="1" s="1"/>
  <c r="A476" i="1"/>
  <c r="B476" i="1"/>
  <c r="D476" i="1"/>
  <c r="AM476" i="1" s="1"/>
  <c r="A475" i="1"/>
  <c r="B475" i="1"/>
  <c r="D475" i="1" s="1"/>
  <c r="AM475" i="1" s="1"/>
  <c r="A474" i="1"/>
  <c r="B474" i="1"/>
  <c r="D474" i="1" s="1"/>
  <c r="AM474" i="1" s="1"/>
  <c r="A473" i="1"/>
  <c r="B473" i="1"/>
  <c r="D473" i="1" s="1"/>
  <c r="AM473" i="1" s="1"/>
  <c r="A472" i="1"/>
  <c r="B472" i="1"/>
  <c r="D472" i="1" s="1"/>
  <c r="AM472" i="1" s="1"/>
  <c r="A471" i="1"/>
  <c r="B471" i="1"/>
  <c r="D471" i="1" s="1"/>
  <c r="A470" i="1"/>
  <c r="B470" i="1"/>
  <c r="D470" i="1"/>
  <c r="AM470" i="1" s="1"/>
  <c r="A469" i="1"/>
  <c r="B469" i="1"/>
  <c r="D469" i="1" s="1"/>
  <c r="A468" i="1"/>
  <c r="B468" i="1"/>
  <c r="D468" i="1"/>
  <c r="AM468" i="1" s="1"/>
  <c r="A467" i="1"/>
  <c r="B467" i="1"/>
  <c r="D467" i="1"/>
  <c r="A466" i="1"/>
  <c r="B466" i="1"/>
  <c r="D466" i="1"/>
  <c r="AM466" i="1" s="1"/>
  <c r="A465" i="1"/>
  <c r="B465" i="1"/>
  <c r="D465" i="1" s="1"/>
  <c r="A464" i="1"/>
  <c r="B464" i="1"/>
  <c r="D464" i="1" s="1"/>
  <c r="A463" i="1"/>
  <c r="B463" i="1"/>
  <c r="D463" i="1" s="1"/>
  <c r="AM463" i="1" s="1"/>
  <c r="A462" i="1"/>
  <c r="B462" i="1"/>
  <c r="D462" i="1" s="1"/>
  <c r="AM462" i="1" s="1"/>
  <c r="A461" i="1"/>
  <c r="B461" i="1"/>
  <c r="D461" i="1" s="1"/>
  <c r="A460" i="1"/>
  <c r="B460" i="1"/>
  <c r="D460" i="1" s="1"/>
  <c r="AM460" i="1" s="1"/>
  <c r="A459" i="1"/>
  <c r="B459" i="1"/>
  <c r="D459" i="1" s="1"/>
  <c r="AM459" i="1" s="1"/>
  <c r="A458" i="1"/>
  <c r="B458" i="1"/>
  <c r="D458" i="1" s="1"/>
  <c r="AM458" i="1" s="1"/>
  <c r="A457" i="1"/>
  <c r="B457" i="1"/>
  <c r="D457" i="1" s="1"/>
  <c r="AM457" i="1" s="1"/>
  <c r="A456" i="1"/>
  <c r="B456" i="1"/>
  <c r="D456" i="1" s="1"/>
  <c r="AM456" i="1" s="1"/>
  <c r="A455" i="1"/>
  <c r="B455" i="1"/>
  <c r="D455" i="1" s="1"/>
  <c r="A454" i="1"/>
  <c r="B454" i="1"/>
  <c r="D454" i="1" s="1"/>
  <c r="AM454" i="1" s="1"/>
  <c r="A453" i="1"/>
  <c r="B453" i="1"/>
  <c r="D453" i="1" s="1"/>
  <c r="A452" i="1"/>
  <c r="B452" i="1"/>
  <c r="D452" i="1"/>
  <c r="AM452" i="1" s="1"/>
  <c r="A451" i="1"/>
  <c r="B451" i="1"/>
  <c r="D451" i="1" s="1"/>
  <c r="AM451" i="1" s="1"/>
  <c r="A450" i="1"/>
  <c r="B450" i="1"/>
  <c r="D450" i="1"/>
  <c r="AM450" i="1" s="1"/>
  <c r="A449" i="1"/>
  <c r="B449" i="1"/>
  <c r="D449" i="1" s="1"/>
  <c r="AM449" i="1" s="1"/>
  <c r="A448" i="1"/>
  <c r="B448" i="1"/>
  <c r="D448" i="1" s="1"/>
  <c r="AM448" i="1" s="1"/>
  <c r="A447" i="1"/>
  <c r="B447" i="1"/>
  <c r="D447" i="1" s="1"/>
  <c r="AM447" i="1" s="1"/>
  <c r="A446" i="1"/>
  <c r="B446" i="1"/>
  <c r="D446" i="1" s="1"/>
  <c r="AM446" i="1" s="1"/>
  <c r="A445" i="1"/>
  <c r="B445" i="1"/>
  <c r="D445" i="1" s="1"/>
  <c r="AM445" i="1" s="1"/>
  <c r="A444" i="1"/>
  <c r="B444" i="1"/>
  <c r="D444" i="1"/>
  <c r="AM444" i="1" s="1"/>
  <c r="A443" i="1"/>
  <c r="B443" i="1"/>
  <c r="D443" i="1" s="1"/>
  <c r="AM443" i="1" s="1"/>
  <c r="A442" i="1"/>
  <c r="B442" i="1"/>
  <c r="D442" i="1" s="1"/>
  <c r="AM442" i="1" s="1"/>
  <c r="A441" i="1"/>
  <c r="B441" i="1"/>
  <c r="D441" i="1" s="1"/>
  <c r="AM441" i="1" s="1"/>
  <c r="A440" i="1"/>
  <c r="B440" i="1"/>
  <c r="D440" i="1" s="1"/>
  <c r="AM440" i="1" s="1"/>
  <c r="A439" i="1"/>
  <c r="B439" i="1"/>
  <c r="D439" i="1" s="1"/>
  <c r="AM439" i="1" s="1"/>
  <c r="A438" i="1"/>
  <c r="B438" i="1"/>
  <c r="D438" i="1" s="1"/>
  <c r="AM438" i="1" s="1"/>
  <c r="A437" i="1"/>
  <c r="B437" i="1"/>
  <c r="D437" i="1" s="1"/>
  <c r="AM437" i="1" s="1"/>
  <c r="A436" i="1"/>
  <c r="B436" i="1"/>
  <c r="D436" i="1" s="1"/>
  <c r="AM436" i="1" s="1"/>
  <c r="A435" i="1"/>
  <c r="B435" i="1"/>
  <c r="D435" i="1"/>
  <c r="AM435" i="1" s="1"/>
  <c r="A434" i="1"/>
  <c r="B434" i="1"/>
  <c r="D434" i="1"/>
  <c r="AM434" i="1" s="1"/>
  <c r="A433" i="1"/>
  <c r="B433" i="1"/>
  <c r="D433" i="1" s="1"/>
  <c r="AM433" i="1" s="1"/>
  <c r="A432" i="1"/>
  <c r="B432" i="1"/>
  <c r="D432" i="1" s="1"/>
  <c r="AM432" i="1" s="1"/>
  <c r="A431" i="1"/>
  <c r="B431" i="1"/>
  <c r="D431" i="1" s="1"/>
  <c r="AM431" i="1" s="1"/>
  <c r="A430" i="1"/>
  <c r="B430" i="1"/>
  <c r="D430" i="1" s="1"/>
  <c r="AM430" i="1" s="1"/>
  <c r="A429" i="1"/>
  <c r="B429" i="1"/>
  <c r="D429" i="1" s="1"/>
  <c r="AM429" i="1" s="1"/>
  <c r="A428" i="1"/>
  <c r="B428" i="1"/>
  <c r="D428" i="1"/>
  <c r="AM428" i="1" s="1"/>
  <c r="A427" i="1"/>
  <c r="B427" i="1"/>
  <c r="D427" i="1" s="1"/>
  <c r="AM427" i="1" s="1"/>
  <c r="A426" i="1"/>
  <c r="B426" i="1"/>
  <c r="D426" i="1" s="1"/>
  <c r="AM426" i="1" s="1"/>
  <c r="A425" i="1"/>
  <c r="B425" i="1"/>
  <c r="D425" i="1" s="1"/>
  <c r="AM425" i="1" s="1"/>
  <c r="A424" i="1"/>
  <c r="B424" i="1"/>
  <c r="D424" i="1" s="1"/>
  <c r="A423" i="1"/>
  <c r="B423" i="1"/>
  <c r="D423" i="1" s="1"/>
  <c r="AM423" i="1" s="1"/>
  <c r="A422" i="1"/>
  <c r="B422" i="1"/>
  <c r="D422" i="1"/>
  <c r="AM422" i="1" s="1"/>
  <c r="A421" i="1"/>
  <c r="B421" i="1"/>
  <c r="D421" i="1" s="1"/>
  <c r="AM421" i="1" s="1"/>
  <c r="A420" i="1"/>
  <c r="B420" i="1"/>
  <c r="D420" i="1" s="1"/>
  <c r="AM420" i="1" s="1"/>
  <c r="A419" i="1"/>
  <c r="B419" i="1"/>
  <c r="D419" i="1" s="1"/>
  <c r="AM419" i="1" s="1"/>
  <c r="A418" i="1"/>
  <c r="B418" i="1"/>
  <c r="D418" i="1"/>
  <c r="AM418" i="1" s="1"/>
  <c r="A417" i="1"/>
  <c r="B417" i="1"/>
  <c r="D417" i="1" s="1"/>
  <c r="AM417" i="1" s="1"/>
  <c r="A416" i="1"/>
  <c r="B416" i="1"/>
  <c r="D416" i="1" s="1"/>
  <c r="AM416" i="1" s="1"/>
  <c r="A415" i="1"/>
  <c r="B415" i="1"/>
  <c r="D415" i="1" s="1"/>
  <c r="AM415" i="1" s="1"/>
  <c r="A414" i="1"/>
  <c r="B414" i="1"/>
  <c r="D414" i="1" s="1"/>
  <c r="AM414" i="1" s="1"/>
  <c r="A413" i="1"/>
  <c r="B413" i="1"/>
  <c r="D413" i="1" s="1"/>
  <c r="AM413" i="1" s="1"/>
  <c r="A412" i="1"/>
  <c r="B412" i="1"/>
  <c r="D412" i="1"/>
  <c r="AM412" i="1" s="1"/>
  <c r="A411" i="1"/>
  <c r="B411" i="1"/>
  <c r="D411" i="1" s="1"/>
  <c r="AM411" i="1" s="1"/>
  <c r="A410" i="1"/>
  <c r="B410" i="1"/>
  <c r="D410" i="1" s="1"/>
  <c r="AM410" i="1" s="1"/>
  <c r="A409" i="1"/>
  <c r="B409" i="1"/>
  <c r="D409" i="1" s="1"/>
  <c r="AM409" i="1" s="1"/>
  <c r="A408" i="1"/>
  <c r="B408" i="1"/>
  <c r="D408" i="1" s="1"/>
  <c r="AM408" i="1" s="1"/>
  <c r="A407" i="1"/>
  <c r="B407" i="1"/>
  <c r="D407" i="1" s="1"/>
  <c r="A406" i="1"/>
  <c r="B406" i="1"/>
  <c r="D406" i="1"/>
  <c r="AM406" i="1" s="1"/>
  <c r="A405" i="1"/>
  <c r="B405" i="1"/>
  <c r="D405" i="1" s="1"/>
  <c r="AM405" i="1" s="1"/>
  <c r="A404" i="1"/>
  <c r="B404" i="1"/>
  <c r="D404" i="1" s="1"/>
  <c r="AM404" i="1" s="1"/>
  <c r="A403" i="1"/>
  <c r="B403" i="1"/>
  <c r="D403" i="1"/>
  <c r="AM403" i="1" s="1"/>
  <c r="A402" i="1"/>
  <c r="B402" i="1"/>
  <c r="D402" i="1" s="1"/>
  <c r="AM402" i="1" s="1"/>
  <c r="A401" i="1"/>
  <c r="B401" i="1"/>
  <c r="D401" i="1" s="1"/>
  <c r="A400" i="1"/>
  <c r="B400" i="1"/>
  <c r="D400" i="1" s="1"/>
  <c r="A399" i="1"/>
  <c r="B399" i="1"/>
  <c r="D399" i="1" s="1"/>
  <c r="AM399" i="1" s="1"/>
  <c r="A398" i="1"/>
  <c r="B398" i="1"/>
  <c r="D398" i="1" s="1"/>
  <c r="AM398" i="1" s="1"/>
  <c r="A397" i="1"/>
  <c r="B397" i="1"/>
  <c r="D397" i="1" s="1"/>
  <c r="AM397" i="1" s="1"/>
  <c r="A396" i="1"/>
  <c r="B396" i="1"/>
  <c r="D396" i="1"/>
  <c r="AM396" i="1" s="1"/>
  <c r="A395" i="1"/>
  <c r="B395" i="1"/>
  <c r="D395" i="1" s="1"/>
  <c r="AM395" i="1" s="1"/>
  <c r="A394" i="1"/>
  <c r="B394" i="1"/>
  <c r="D394" i="1" s="1"/>
  <c r="AM394" i="1" s="1"/>
  <c r="A393" i="1"/>
  <c r="B393" i="1"/>
  <c r="D393" i="1" s="1"/>
  <c r="AM393" i="1" s="1"/>
  <c r="A392" i="1"/>
  <c r="B392" i="1"/>
  <c r="D392" i="1" s="1"/>
  <c r="A391" i="1"/>
  <c r="B391" i="1"/>
  <c r="D391" i="1" s="1"/>
  <c r="A390" i="1"/>
  <c r="B390" i="1"/>
  <c r="D390" i="1"/>
  <c r="AM390" i="1" s="1"/>
  <c r="A389" i="1"/>
  <c r="B389" i="1"/>
  <c r="D389" i="1" s="1"/>
  <c r="AM389" i="1" s="1"/>
  <c r="A388" i="1"/>
  <c r="B388" i="1"/>
  <c r="D388" i="1"/>
  <c r="AM388" i="1" s="1"/>
  <c r="A387" i="1"/>
  <c r="B387" i="1"/>
  <c r="D387" i="1" s="1"/>
  <c r="AM387" i="1" s="1"/>
  <c r="A386" i="1"/>
  <c r="B386" i="1"/>
  <c r="D386" i="1"/>
  <c r="AM386" i="1" s="1"/>
  <c r="A385" i="1"/>
  <c r="B385" i="1"/>
  <c r="D385" i="1" s="1"/>
  <c r="AM385" i="1" s="1"/>
  <c r="A384" i="1"/>
  <c r="B384" i="1"/>
  <c r="D384" i="1" s="1"/>
  <c r="A383" i="1"/>
  <c r="B383" i="1"/>
  <c r="D383" i="1" s="1"/>
  <c r="AM383" i="1" s="1"/>
  <c r="A382" i="1"/>
  <c r="B382" i="1"/>
  <c r="D382" i="1" s="1"/>
  <c r="AM382" i="1" s="1"/>
  <c r="A381" i="1"/>
  <c r="B381" i="1"/>
  <c r="D381" i="1" s="1"/>
  <c r="AM381" i="1" s="1"/>
  <c r="A380" i="1"/>
  <c r="B380" i="1"/>
  <c r="D380" i="1"/>
  <c r="AM380" i="1" s="1"/>
  <c r="A379" i="1"/>
  <c r="B379" i="1"/>
  <c r="D379" i="1" s="1"/>
  <c r="AM379" i="1" s="1"/>
  <c r="A378" i="1"/>
  <c r="B378" i="1"/>
  <c r="D378" i="1" s="1"/>
  <c r="AM378" i="1" s="1"/>
  <c r="A377" i="1"/>
  <c r="B377" i="1"/>
  <c r="D377" i="1" s="1"/>
  <c r="AM377" i="1" s="1"/>
  <c r="A376" i="1"/>
  <c r="B376" i="1"/>
  <c r="D376" i="1" s="1"/>
  <c r="A375" i="1"/>
  <c r="B375" i="1"/>
  <c r="D375" i="1" s="1"/>
  <c r="A374" i="1"/>
  <c r="B374" i="1"/>
  <c r="D374" i="1"/>
  <c r="AM374" i="1" s="1"/>
  <c r="A373" i="1"/>
  <c r="B373" i="1"/>
  <c r="D373" i="1" s="1"/>
  <c r="A372" i="1"/>
  <c r="B372" i="1"/>
  <c r="D372" i="1"/>
  <c r="AM372" i="1" s="1"/>
  <c r="A371" i="1"/>
  <c r="B371" i="1"/>
  <c r="D371" i="1" s="1"/>
  <c r="AM371" i="1" s="1"/>
  <c r="A370" i="1"/>
  <c r="B370" i="1"/>
  <c r="D370" i="1" s="1"/>
  <c r="AM370" i="1" s="1"/>
  <c r="A369" i="1"/>
  <c r="B369" i="1"/>
  <c r="D369" i="1" s="1"/>
  <c r="AM369" i="1" s="1"/>
  <c r="A368" i="1"/>
  <c r="B368" i="1"/>
  <c r="D368" i="1" s="1"/>
  <c r="AM368" i="1" s="1"/>
  <c r="A367" i="1"/>
  <c r="B367" i="1"/>
  <c r="D367" i="1" s="1"/>
  <c r="AM367" i="1" s="1"/>
  <c r="A366" i="1"/>
  <c r="B366" i="1"/>
  <c r="D366" i="1" s="1"/>
  <c r="AM366" i="1" s="1"/>
  <c r="A365" i="1"/>
  <c r="B365" i="1"/>
  <c r="D365" i="1" s="1"/>
  <c r="AM365" i="1" s="1"/>
  <c r="A364" i="1"/>
  <c r="B364" i="1"/>
  <c r="D364" i="1"/>
  <c r="AM364" i="1" s="1"/>
  <c r="A363" i="1"/>
  <c r="B363" i="1"/>
  <c r="D363" i="1" s="1"/>
  <c r="AM363" i="1" s="1"/>
  <c r="A362" i="1"/>
  <c r="B362" i="1"/>
  <c r="D362" i="1" s="1"/>
  <c r="AM362" i="1" s="1"/>
  <c r="A361" i="1"/>
  <c r="B361" i="1"/>
  <c r="D361" i="1" s="1"/>
  <c r="AM361" i="1" s="1"/>
  <c r="A360" i="1"/>
  <c r="B360" i="1"/>
  <c r="D360" i="1" s="1"/>
  <c r="AM360" i="1" s="1"/>
  <c r="A359" i="1"/>
  <c r="B359" i="1"/>
  <c r="D359" i="1" s="1"/>
  <c r="AM359" i="1" s="1"/>
  <c r="A358" i="1"/>
  <c r="B358" i="1"/>
  <c r="D358" i="1" s="1"/>
  <c r="AM358" i="1" s="1"/>
  <c r="A357" i="1"/>
  <c r="B357" i="1"/>
  <c r="D357" i="1" s="1"/>
  <c r="AM357" i="1" s="1"/>
  <c r="A356" i="1"/>
  <c r="B356" i="1"/>
  <c r="D356" i="1"/>
  <c r="AM356" i="1" s="1"/>
  <c r="A355" i="1"/>
  <c r="B355" i="1"/>
  <c r="D355" i="1"/>
  <c r="AM355" i="1" s="1"/>
  <c r="A354" i="1"/>
  <c r="B354" i="1"/>
  <c r="D354" i="1" s="1"/>
  <c r="AM354" i="1" s="1"/>
  <c r="A353" i="1"/>
  <c r="B353" i="1"/>
  <c r="D353" i="1" s="1"/>
  <c r="AM353" i="1" s="1"/>
  <c r="A352" i="1"/>
  <c r="B352" i="1"/>
  <c r="D352" i="1" s="1"/>
  <c r="AM352" i="1" s="1"/>
  <c r="A351" i="1"/>
  <c r="B351" i="1"/>
  <c r="D351" i="1" s="1"/>
  <c r="AM351" i="1" s="1"/>
  <c r="A350" i="1"/>
  <c r="B350" i="1"/>
  <c r="D350" i="1" s="1"/>
  <c r="AM350" i="1" s="1"/>
  <c r="A349" i="1"/>
  <c r="B349" i="1"/>
  <c r="D349" i="1" s="1"/>
  <c r="AM349" i="1" s="1"/>
  <c r="A348" i="1"/>
  <c r="B348" i="1"/>
  <c r="D348" i="1"/>
  <c r="AM348" i="1" s="1"/>
  <c r="A347" i="1"/>
  <c r="B347" i="1"/>
  <c r="D347" i="1" s="1"/>
  <c r="AM347" i="1" s="1"/>
  <c r="A346" i="1"/>
  <c r="B346" i="1"/>
  <c r="D346" i="1" s="1"/>
  <c r="AM346" i="1" s="1"/>
  <c r="A345" i="1"/>
  <c r="B345" i="1"/>
  <c r="D345" i="1" s="1"/>
  <c r="AM345" i="1" s="1"/>
  <c r="A344" i="1"/>
  <c r="B344" i="1"/>
  <c r="D344" i="1" s="1"/>
  <c r="AM344" i="1" s="1"/>
  <c r="A343" i="1"/>
  <c r="B343" i="1"/>
  <c r="D343" i="1" s="1"/>
  <c r="AM343" i="1" s="1"/>
  <c r="A342" i="1"/>
  <c r="B342" i="1"/>
  <c r="D342" i="1"/>
  <c r="AM342" i="1" s="1"/>
  <c r="A341" i="1"/>
  <c r="B341" i="1"/>
  <c r="D341" i="1" s="1"/>
  <c r="AM341" i="1" s="1"/>
  <c r="A340" i="1"/>
  <c r="B340" i="1"/>
  <c r="D340" i="1" s="1"/>
  <c r="AM340" i="1" s="1"/>
  <c r="A339" i="1"/>
  <c r="B339" i="1"/>
  <c r="D339" i="1"/>
  <c r="A338" i="1"/>
  <c r="B338" i="1"/>
  <c r="D338" i="1"/>
  <c r="AM338" i="1" s="1"/>
  <c r="A337" i="1"/>
  <c r="B337" i="1"/>
  <c r="D337" i="1" s="1"/>
  <c r="AM337" i="1" s="1"/>
  <c r="A336" i="1"/>
  <c r="B336" i="1"/>
  <c r="D336" i="1" s="1"/>
  <c r="AM336" i="1" s="1"/>
  <c r="A335" i="1"/>
  <c r="B335" i="1"/>
  <c r="D335" i="1" s="1"/>
  <c r="AM335" i="1" s="1"/>
  <c r="A334" i="1"/>
  <c r="B334" i="1"/>
  <c r="D334" i="1" s="1"/>
  <c r="AM334" i="1" s="1"/>
  <c r="A333" i="1"/>
  <c r="B333" i="1"/>
  <c r="D333" i="1" s="1"/>
  <c r="A332" i="1"/>
  <c r="B332" i="1"/>
  <c r="D332" i="1"/>
  <c r="AM332" i="1" s="1"/>
  <c r="A331" i="1"/>
  <c r="B331" i="1"/>
  <c r="D331" i="1" s="1"/>
  <c r="AM331" i="1" s="1"/>
  <c r="A330" i="1"/>
  <c r="B330" i="1"/>
  <c r="D330" i="1" s="1"/>
  <c r="AM330" i="1" s="1"/>
  <c r="A329" i="1"/>
  <c r="B329" i="1"/>
  <c r="D329" i="1" s="1"/>
  <c r="AM329" i="1" s="1"/>
  <c r="A328" i="1"/>
  <c r="B328" i="1"/>
  <c r="D328" i="1" s="1"/>
  <c r="AM328" i="1" s="1"/>
  <c r="A327" i="1"/>
  <c r="B327" i="1"/>
  <c r="D327" i="1" s="1"/>
  <c r="A326" i="1"/>
  <c r="B326" i="1"/>
  <c r="D326" i="1" s="1"/>
  <c r="AM326" i="1" s="1"/>
  <c r="A325" i="1"/>
  <c r="B325" i="1"/>
  <c r="D325" i="1" s="1"/>
  <c r="A324" i="1"/>
  <c r="B324" i="1"/>
  <c r="D324" i="1"/>
  <c r="AM324" i="1" s="1"/>
  <c r="A323" i="1"/>
  <c r="B323" i="1"/>
  <c r="D323" i="1" s="1"/>
  <c r="AM323" i="1" s="1"/>
  <c r="A322" i="1"/>
  <c r="B322" i="1"/>
  <c r="D322" i="1" s="1"/>
  <c r="AM322" i="1" s="1"/>
  <c r="A321" i="1"/>
  <c r="B321" i="1"/>
  <c r="D321" i="1" s="1"/>
  <c r="A320" i="1"/>
  <c r="B320" i="1"/>
  <c r="D320" i="1" s="1"/>
  <c r="AM320" i="1" s="1"/>
  <c r="A319" i="1"/>
  <c r="B319" i="1"/>
  <c r="D319" i="1" s="1"/>
  <c r="AM319" i="1" s="1"/>
  <c r="A318" i="1"/>
  <c r="B318" i="1"/>
  <c r="D318" i="1" s="1"/>
  <c r="AM318" i="1" s="1"/>
  <c r="A317" i="1"/>
  <c r="B317" i="1"/>
  <c r="D317" i="1" s="1"/>
  <c r="A316" i="1"/>
  <c r="B316" i="1"/>
  <c r="D316" i="1"/>
  <c r="AM316" i="1" s="1"/>
  <c r="A315" i="1"/>
  <c r="B315" i="1"/>
  <c r="D315" i="1" s="1"/>
  <c r="AM315" i="1" s="1"/>
  <c r="A314" i="1"/>
  <c r="B314" i="1"/>
  <c r="D314" i="1"/>
  <c r="A313" i="1"/>
  <c r="B313" i="1"/>
  <c r="D313" i="1" s="1"/>
  <c r="AM313" i="1" s="1"/>
  <c r="A312" i="1"/>
  <c r="B312" i="1"/>
  <c r="D312" i="1" s="1"/>
  <c r="AM312" i="1" s="1"/>
  <c r="A311" i="1"/>
  <c r="B311" i="1"/>
  <c r="D311" i="1" s="1"/>
  <c r="AM311" i="1" s="1"/>
  <c r="A310" i="1"/>
  <c r="B310" i="1"/>
  <c r="D310" i="1"/>
  <c r="AM310" i="1" s="1"/>
  <c r="A309" i="1"/>
  <c r="B309" i="1"/>
  <c r="D309" i="1" s="1"/>
  <c r="AM309" i="1" s="1"/>
  <c r="A308" i="1"/>
  <c r="B308" i="1"/>
  <c r="D308" i="1"/>
  <c r="AM308" i="1" s="1"/>
  <c r="A307" i="1"/>
  <c r="B307" i="1"/>
  <c r="D307" i="1" s="1"/>
  <c r="AM307" i="1" s="1"/>
  <c r="A306" i="1"/>
  <c r="B306" i="1"/>
  <c r="D306" i="1"/>
  <c r="AM306" i="1" s="1"/>
  <c r="A305" i="1"/>
  <c r="B305" i="1"/>
  <c r="D305" i="1" s="1"/>
  <c r="A304" i="1"/>
  <c r="B304" i="1"/>
  <c r="D304" i="1" s="1"/>
  <c r="AM304" i="1" s="1"/>
  <c r="A303" i="1"/>
  <c r="B303" i="1"/>
  <c r="D303" i="1" s="1"/>
  <c r="AM303" i="1" s="1"/>
  <c r="A302" i="1"/>
  <c r="B302" i="1"/>
  <c r="D302" i="1"/>
  <c r="AM302" i="1" s="1"/>
  <c r="A301" i="1"/>
  <c r="B301" i="1"/>
  <c r="D301" i="1" s="1"/>
  <c r="AM301" i="1" s="1"/>
  <c r="A300" i="1"/>
  <c r="B300" i="1"/>
  <c r="D300" i="1"/>
  <c r="AM300" i="1" s="1"/>
  <c r="A299" i="1"/>
  <c r="B299" i="1"/>
  <c r="D299" i="1" s="1"/>
  <c r="AM299" i="1" s="1"/>
  <c r="A298" i="1"/>
  <c r="B298" i="1"/>
  <c r="D298" i="1" s="1"/>
  <c r="AM298" i="1" s="1"/>
  <c r="A297" i="1"/>
  <c r="B297" i="1"/>
  <c r="D297" i="1" s="1"/>
  <c r="AM297" i="1" s="1"/>
  <c r="A296" i="1"/>
  <c r="B296" i="1"/>
  <c r="D296" i="1" s="1"/>
  <c r="AM296" i="1" s="1"/>
  <c r="A295" i="1"/>
  <c r="B295" i="1"/>
  <c r="D295" i="1" s="1"/>
  <c r="A294" i="1"/>
  <c r="B294" i="1"/>
  <c r="D294" i="1" s="1"/>
  <c r="AM294" i="1" s="1"/>
  <c r="A293" i="1"/>
  <c r="B293" i="1"/>
  <c r="D293" i="1" s="1"/>
  <c r="AM293" i="1" s="1"/>
  <c r="A292" i="1"/>
  <c r="B292" i="1"/>
  <c r="D292" i="1" s="1"/>
  <c r="AM292" i="1" s="1"/>
  <c r="A291" i="1"/>
  <c r="B291" i="1"/>
  <c r="D291" i="1" s="1"/>
  <c r="AM291" i="1" s="1"/>
  <c r="A290" i="1"/>
  <c r="B290" i="1"/>
  <c r="D290" i="1" s="1"/>
  <c r="AM290" i="1" s="1"/>
  <c r="A289" i="1"/>
  <c r="B289" i="1"/>
  <c r="D289" i="1" s="1"/>
  <c r="AM289" i="1" s="1"/>
  <c r="A288" i="1"/>
  <c r="B288" i="1"/>
  <c r="D288" i="1" s="1"/>
  <c r="AM288" i="1" s="1"/>
  <c r="A287" i="1"/>
  <c r="B287" i="1"/>
  <c r="D287" i="1" s="1"/>
  <c r="AM287" i="1" s="1"/>
  <c r="A286" i="1"/>
  <c r="B286" i="1"/>
  <c r="D286" i="1" s="1"/>
  <c r="AM286" i="1" s="1"/>
  <c r="A285" i="1"/>
  <c r="B285" i="1"/>
  <c r="D285" i="1" s="1"/>
  <c r="AM285" i="1" s="1"/>
  <c r="A284" i="1"/>
  <c r="B284" i="1"/>
  <c r="D284" i="1" s="1"/>
  <c r="AM284" i="1" s="1"/>
  <c r="A283" i="1"/>
  <c r="B283" i="1"/>
  <c r="D283" i="1" s="1"/>
  <c r="AM283" i="1" s="1"/>
  <c r="A282" i="1"/>
  <c r="B282" i="1"/>
  <c r="D282" i="1"/>
  <c r="AM282" i="1" s="1"/>
  <c r="A281" i="1"/>
  <c r="B281" i="1"/>
  <c r="D281" i="1" s="1"/>
  <c r="AM281" i="1" s="1"/>
  <c r="A280" i="1"/>
  <c r="B280" i="1"/>
  <c r="D280" i="1" s="1"/>
  <c r="AM280" i="1" s="1"/>
  <c r="A279" i="1"/>
  <c r="B279" i="1"/>
  <c r="D279" i="1" s="1"/>
  <c r="AM279" i="1" s="1"/>
  <c r="A278" i="1"/>
  <c r="B278" i="1"/>
  <c r="D278" i="1" s="1"/>
  <c r="AM278" i="1" s="1"/>
  <c r="A277" i="1"/>
  <c r="B277" i="1"/>
  <c r="D277" i="1" s="1"/>
  <c r="AM277" i="1" s="1"/>
  <c r="A276" i="1"/>
  <c r="B276" i="1"/>
  <c r="D276" i="1" s="1"/>
  <c r="AM276" i="1" s="1"/>
  <c r="A275" i="1"/>
  <c r="B275" i="1"/>
  <c r="D275" i="1" s="1"/>
  <c r="AM275" i="1" s="1"/>
  <c r="A274" i="1"/>
  <c r="B274" i="1"/>
  <c r="D274" i="1" s="1"/>
  <c r="AM274" i="1" s="1"/>
  <c r="A273" i="1"/>
  <c r="B273" i="1"/>
  <c r="D273" i="1" s="1"/>
  <c r="AM273" i="1" s="1"/>
  <c r="A272" i="1"/>
  <c r="B272" i="1"/>
  <c r="D272" i="1" s="1"/>
  <c r="AM272" i="1" s="1"/>
  <c r="A271" i="1"/>
  <c r="B271" i="1"/>
  <c r="D271" i="1" s="1"/>
  <c r="AM271" i="1" s="1"/>
  <c r="A270" i="1"/>
  <c r="B270" i="1"/>
  <c r="D270" i="1" s="1"/>
  <c r="AM270" i="1" s="1"/>
  <c r="A269" i="1"/>
  <c r="B269" i="1"/>
  <c r="D269" i="1" s="1"/>
  <c r="AM269" i="1" s="1"/>
  <c r="A268" i="1"/>
  <c r="B268" i="1"/>
  <c r="D268" i="1" s="1"/>
  <c r="AM268" i="1" s="1"/>
  <c r="A267" i="1"/>
  <c r="B267" i="1"/>
  <c r="D267" i="1" s="1"/>
  <c r="AM267" i="1" s="1"/>
  <c r="A266" i="1"/>
  <c r="B266" i="1"/>
  <c r="D266" i="1" s="1"/>
  <c r="AM266" i="1" s="1"/>
  <c r="A265" i="1"/>
  <c r="B265" i="1"/>
  <c r="D265" i="1" s="1"/>
  <c r="AM265" i="1" s="1"/>
  <c r="A264" i="1"/>
  <c r="B264" i="1"/>
  <c r="D264" i="1" s="1"/>
  <c r="AM264" i="1" s="1"/>
  <c r="A263" i="1"/>
  <c r="B263" i="1"/>
  <c r="D263" i="1" s="1"/>
  <c r="A262" i="1"/>
  <c r="B262" i="1"/>
  <c r="D262" i="1" s="1"/>
  <c r="AM262" i="1" s="1"/>
  <c r="A261" i="1"/>
  <c r="B261" i="1"/>
  <c r="D261" i="1" s="1"/>
  <c r="A260" i="1"/>
  <c r="B260" i="1"/>
  <c r="D260" i="1"/>
  <c r="AM260" i="1" s="1"/>
  <c r="A259" i="1"/>
  <c r="B259" i="1"/>
  <c r="D259" i="1" s="1"/>
  <c r="AM259" i="1" s="1"/>
  <c r="A258" i="1"/>
  <c r="B258" i="1"/>
  <c r="D258" i="1" s="1"/>
  <c r="AM258" i="1" s="1"/>
  <c r="A257" i="1"/>
  <c r="B257" i="1"/>
  <c r="D257" i="1" s="1"/>
  <c r="A256" i="1"/>
  <c r="B256" i="1"/>
  <c r="D256" i="1" s="1"/>
  <c r="AM256" i="1" s="1"/>
  <c r="A255" i="1"/>
  <c r="B255" i="1"/>
  <c r="D255" i="1" s="1"/>
  <c r="AM255" i="1" s="1"/>
  <c r="A254" i="1"/>
  <c r="B254" i="1"/>
  <c r="D254" i="1" s="1"/>
  <c r="AM254" i="1" s="1"/>
  <c r="A253" i="1"/>
  <c r="B253" i="1"/>
  <c r="D253" i="1" s="1"/>
  <c r="AM253" i="1" s="1"/>
  <c r="A252" i="1"/>
  <c r="B252" i="1"/>
  <c r="D252" i="1" s="1"/>
  <c r="AM252" i="1" s="1"/>
  <c r="A251" i="1"/>
  <c r="B251" i="1"/>
  <c r="D251" i="1" s="1"/>
  <c r="AM251" i="1" s="1"/>
  <c r="A250" i="1"/>
  <c r="B250" i="1"/>
  <c r="D250" i="1"/>
  <c r="AM250" i="1" s="1"/>
  <c r="A249" i="1"/>
  <c r="B249" i="1"/>
  <c r="D249" i="1" s="1"/>
  <c r="AM249" i="1" s="1"/>
  <c r="A248" i="1"/>
  <c r="B248" i="1"/>
  <c r="D248" i="1" s="1"/>
  <c r="AM248" i="1" s="1"/>
  <c r="A247" i="1"/>
  <c r="B247" i="1"/>
  <c r="D247" i="1" s="1"/>
  <c r="AM247" i="1" s="1"/>
  <c r="A246" i="1"/>
  <c r="B246" i="1"/>
  <c r="D246" i="1" s="1"/>
  <c r="AM246" i="1" s="1"/>
  <c r="A245" i="1"/>
  <c r="B245" i="1"/>
  <c r="D245" i="1" s="1"/>
  <c r="AM245" i="1" s="1"/>
  <c r="A244" i="1"/>
  <c r="B244" i="1"/>
  <c r="D244" i="1" s="1"/>
  <c r="AM244" i="1" s="1"/>
  <c r="A243" i="1"/>
  <c r="B243" i="1"/>
  <c r="D243" i="1" s="1"/>
  <c r="AM243" i="1" s="1"/>
  <c r="A242" i="1"/>
  <c r="B242" i="1"/>
  <c r="D242" i="1"/>
  <c r="AM242" i="1" s="1"/>
  <c r="A241" i="1"/>
  <c r="B241" i="1"/>
  <c r="D241" i="1" s="1"/>
  <c r="AM241" i="1" s="1"/>
  <c r="A240" i="1"/>
  <c r="B240" i="1"/>
  <c r="D240" i="1" s="1"/>
  <c r="AM240" i="1" s="1"/>
  <c r="A239" i="1"/>
  <c r="B239" i="1"/>
  <c r="D239" i="1" s="1"/>
  <c r="AM239" i="1" s="1"/>
  <c r="A238" i="1"/>
  <c r="B238" i="1"/>
  <c r="D238" i="1"/>
  <c r="AM238" i="1" s="1"/>
  <c r="A237" i="1"/>
  <c r="B237" i="1"/>
  <c r="D237" i="1" s="1"/>
  <c r="AM237" i="1" s="1"/>
  <c r="A236" i="1"/>
  <c r="B236" i="1"/>
  <c r="D236" i="1" s="1"/>
  <c r="AM236" i="1" s="1"/>
  <c r="A235" i="1"/>
  <c r="B235" i="1"/>
  <c r="D235" i="1" s="1"/>
  <c r="AM235" i="1" s="1"/>
  <c r="A234" i="1"/>
  <c r="B234" i="1"/>
  <c r="D234" i="1"/>
  <c r="AM234" i="1" s="1"/>
  <c r="A233" i="1"/>
  <c r="B233" i="1"/>
  <c r="D233" i="1" s="1"/>
  <c r="AM233" i="1" s="1"/>
  <c r="A232" i="1"/>
  <c r="B232" i="1"/>
  <c r="D232" i="1" s="1"/>
  <c r="AM232" i="1" s="1"/>
  <c r="A231" i="1"/>
  <c r="B231" i="1"/>
  <c r="D231" i="1" s="1"/>
  <c r="AM231" i="1" s="1"/>
  <c r="A230" i="1"/>
  <c r="B230" i="1"/>
  <c r="D230" i="1" s="1"/>
  <c r="AM230" i="1" s="1"/>
  <c r="A229" i="1"/>
  <c r="B229" i="1"/>
  <c r="D229" i="1" s="1"/>
  <c r="AM229" i="1" s="1"/>
  <c r="A228" i="1"/>
  <c r="B228" i="1"/>
  <c r="D228" i="1"/>
  <c r="AM228" i="1" s="1"/>
  <c r="A227" i="1"/>
  <c r="B227" i="1"/>
  <c r="D227" i="1" s="1"/>
  <c r="AM227" i="1" s="1"/>
  <c r="A226" i="1"/>
  <c r="B226" i="1"/>
  <c r="D226" i="1"/>
  <c r="AM226" i="1" s="1"/>
  <c r="A225" i="1"/>
  <c r="B225" i="1"/>
  <c r="D225" i="1" s="1"/>
  <c r="AM225" i="1" s="1"/>
  <c r="A224" i="1"/>
  <c r="B224" i="1"/>
  <c r="D224" i="1" s="1"/>
  <c r="AM224" i="1" s="1"/>
  <c r="A223" i="1"/>
  <c r="B223" i="1"/>
  <c r="D223" i="1" s="1"/>
  <c r="A222" i="1"/>
  <c r="B222" i="1"/>
  <c r="D222" i="1" s="1"/>
  <c r="AM222" i="1" s="1"/>
  <c r="A221" i="1"/>
  <c r="B221" i="1"/>
  <c r="D221" i="1" s="1"/>
  <c r="AM221" i="1" s="1"/>
  <c r="A220" i="1"/>
  <c r="B220" i="1"/>
  <c r="D220" i="1" s="1"/>
  <c r="AM220" i="1" s="1"/>
  <c r="A219" i="1"/>
  <c r="B219" i="1"/>
  <c r="D219" i="1" s="1"/>
  <c r="AM219" i="1" s="1"/>
  <c r="A218" i="1"/>
  <c r="B218" i="1"/>
  <c r="D218" i="1" s="1"/>
  <c r="AM218" i="1" s="1"/>
  <c r="A217" i="1"/>
  <c r="B217" i="1"/>
  <c r="D217" i="1" s="1"/>
  <c r="AM217" i="1" s="1"/>
  <c r="A216" i="1"/>
  <c r="B216" i="1"/>
  <c r="D216" i="1" s="1"/>
  <c r="AM216" i="1" s="1"/>
  <c r="A215" i="1"/>
  <c r="B215" i="1"/>
  <c r="D215" i="1" s="1"/>
  <c r="A214" i="1"/>
  <c r="B214" i="1"/>
  <c r="D214" i="1" s="1"/>
  <c r="AM214" i="1" s="1"/>
  <c r="A213" i="1"/>
  <c r="B213" i="1"/>
  <c r="D213" i="1" s="1"/>
  <c r="A212" i="1"/>
  <c r="B212" i="1"/>
  <c r="D212" i="1" s="1"/>
  <c r="AM212" i="1" s="1"/>
  <c r="A211" i="1"/>
  <c r="B211" i="1"/>
  <c r="D211" i="1" s="1"/>
  <c r="AM211" i="1" s="1"/>
  <c r="A210" i="1"/>
  <c r="B210" i="1"/>
  <c r="D210" i="1" s="1"/>
  <c r="AM210" i="1" s="1"/>
  <c r="A209" i="1"/>
  <c r="B209" i="1"/>
  <c r="D209" i="1" s="1"/>
  <c r="AM209" i="1" s="1"/>
  <c r="A208" i="1"/>
  <c r="B208" i="1"/>
  <c r="D208" i="1" s="1"/>
  <c r="AM208" i="1" s="1"/>
  <c r="A207" i="1"/>
  <c r="B207" i="1"/>
  <c r="D207" i="1" s="1"/>
  <c r="A206" i="1"/>
  <c r="B206" i="1"/>
  <c r="D206" i="1"/>
  <c r="A205" i="1"/>
  <c r="B205" i="1"/>
  <c r="D205" i="1" s="1"/>
  <c r="A204" i="1"/>
  <c r="B204" i="1"/>
  <c r="D204" i="1" s="1"/>
  <c r="AM204" i="1" s="1"/>
  <c r="A203" i="1"/>
  <c r="B203" i="1"/>
  <c r="D203" i="1" s="1"/>
  <c r="AM203" i="1" s="1"/>
  <c r="A202" i="1"/>
  <c r="B202" i="1"/>
  <c r="D202" i="1" s="1"/>
  <c r="AM202" i="1" s="1"/>
  <c r="A201" i="1"/>
  <c r="B201" i="1"/>
  <c r="D201" i="1" s="1"/>
  <c r="AM201" i="1" s="1"/>
  <c r="A200" i="1"/>
  <c r="B200" i="1"/>
  <c r="D200" i="1" s="1"/>
  <c r="AM200" i="1" s="1"/>
  <c r="A199" i="1"/>
  <c r="B199" i="1"/>
  <c r="D199" i="1" s="1"/>
  <c r="AM199" i="1" s="1"/>
  <c r="A198" i="1"/>
  <c r="B198" i="1"/>
  <c r="D198" i="1" s="1"/>
  <c r="AM198" i="1" s="1"/>
  <c r="A197" i="1"/>
  <c r="B197" i="1"/>
  <c r="D197" i="1" s="1"/>
  <c r="A196" i="1"/>
  <c r="B196" i="1"/>
  <c r="D196" i="1"/>
  <c r="AM196" i="1" s="1"/>
  <c r="A195" i="1"/>
  <c r="B195" i="1"/>
  <c r="D195" i="1" s="1"/>
  <c r="AM195" i="1" s="1"/>
  <c r="A194" i="1"/>
  <c r="B194" i="1"/>
  <c r="D194" i="1" s="1"/>
  <c r="AM194" i="1" s="1"/>
  <c r="A193" i="1"/>
  <c r="B193" i="1"/>
  <c r="D193" i="1" s="1"/>
  <c r="AM193" i="1" s="1"/>
  <c r="A192" i="1"/>
  <c r="B192" i="1"/>
  <c r="D192" i="1" s="1"/>
  <c r="AM192" i="1" s="1"/>
  <c r="A191" i="1"/>
  <c r="B191" i="1"/>
  <c r="D191" i="1" s="1"/>
  <c r="AM191" i="1" s="1"/>
  <c r="A190" i="1"/>
  <c r="B190" i="1"/>
  <c r="D190" i="1" s="1"/>
  <c r="AM190" i="1" s="1"/>
  <c r="A189" i="1"/>
  <c r="B189" i="1"/>
  <c r="D189" i="1" s="1"/>
  <c r="AM189" i="1" s="1"/>
  <c r="A188" i="1"/>
  <c r="B188" i="1"/>
  <c r="D188" i="1" s="1"/>
  <c r="AM188" i="1" s="1"/>
  <c r="A187" i="1"/>
  <c r="B187" i="1"/>
  <c r="D187" i="1" s="1"/>
  <c r="AM187" i="1" s="1"/>
  <c r="A186" i="1"/>
  <c r="B186" i="1"/>
  <c r="D186" i="1"/>
  <c r="AM186" i="1" s="1"/>
  <c r="A185" i="1"/>
  <c r="B185" i="1"/>
  <c r="D185" i="1" s="1"/>
  <c r="AM185" i="1" s="1"/>
  <c r="A184" i="1"/>
  <c r="B184" i="1"/>
  <c r="D184" i="1" s="1"/>
  <c r="AM184" i="1" s="1"/>
  <c r="A183" i="1"/>
  <c r="B183" i="1"/>
  <c r="D183" i="1" s="1"/>
  <c r="AM183" i="1" s="1"/>
  <c r="A182" i="1"/>
  <c r="B182" i="1"/>
  <c r="D182" i="1"/>
  <c r="AM182" i="1" s="1"/>
  <c r="A181" i="1"/>
  <c r="B181" i="1"/>
  <c r="D181" i="1" s="1"/>
  <c r="AM181" i="1" s="1"/>
  <c r="A180" i="1"/>
  <c r="B180" i="1"/>
  <c r="D180" i="1"/>
  <c r="AM180" i="1" s="1"/>
  <c r="A179" i="1"/>
  <c r="B179" i="1"/>
  <c r="D179" i="1" s="1"/>
  <c r="AM179" i="1" s="1"/>
  <c r="A178" i="1"/>
  <c r="B178" i="1"/>
  <c r="D178" i="1"/>
  <c r="AM178" i="1" s="1"/>
  <c r="A177" i="1"/>
  <c r="B177" i="1"/>
  <c r="D177" i="1" s="1"/>
  <c r="AM177" i="1" s="1"/>
  <c r="A176" i="1"/>
  <c r="B176" i="1"/>
  <c r="D176" i="1" s="1"/>
  <c r="AM176" i="1" s="1"/>
  <c r="A175" i="1"/>
  <c r="B175" i="1"/>
  <c r="D175" i="1" s="1"/>
  <c r="AM175" i="1" s="1"/>
  <c r="A174" i="1"/>
  <c r="B174" i="1"/>
  <c r="D174" i="1" s="1"/>
  <c r="AM174" i="1" s="1"/>
  <c r="A173" i="1"/>
  <c r="B173" i="1"/>
  <c r="D173" i="1" s="1"/>
  <c r="AM173" i="1" s="1"/>
  <c r="A172" i="1"/>
  <c r="B172" i="1"/>
  <c r="D172" i="1" s="1"/>
  <c r="AM172" i="1" s="1"/>
  <c r="A171" i="1"/>
  <c r="B171" i="1"/>
  <c r="D171" i="1" s="1"/>
  <c r="AM171" i="1" s="1"/>
  <c r="A170" i="1"/>
  <c r="B170" i="1"/>
  <c r="D170" i="1"/>
  <c r="AM170" i="1" s="1"/>
  <c r="A169" i="1"/>
  <c r="B169" i="1"/>
  <c r="D169" i="1" s="1"/>
  <c r="AM169" i="1" s="1"/>
  <c r="A168" i="1"/>
  <c r="B168" i="1"/>
  <c r="D168" i="1" s="1"/>
  <c r="AM168" i="1" s="1"/>
  <c r="A167" i="1"/>
  <c r="B167" i="1"/>
  <c r="D167" i="1" s="1"/>
  <c r="AM167" i="1" s="1"/>
  <c r="A166" i="1"/>
  <c r="B166" i="1"/>
  <c r="D166" i="1" s="1"/>
  <c r="AM166" i="1" s="1"/>
  <c r="A165" i="1"/>
  <c r="B165" i="1"/>
  <c r="D165" i="1" s="1"/>
  <c r="AM165" i="1" s="1"/>
  <c r="A164" i="1"/>
  <c r="B164" i="1"/>
  <c r="D164" i="1"/>
  <c r="AM164" i="1" s="1"/>
  <c r="A163" i="1"/>
  <c r="B163" i="1"/>
  <c r="D163" i="1" s="1"/>
  <c r="AM163" i="1" s="1"/>
  <c r="A162" i="1"/>
  <c r="B162" i="1"/>
  <c r="D162" i="1"/>
  <c r="AM162" i="1" s="1"/>
  <c r="A161" i="1"/>
  <c r="B161" i="1"/>
  <c r="D161" i="1" s="1"/>
  <c r="AM161" i="1" s="1"/>
  <c r="A160" i="1"/>
  <c r="B160" i="1"/>
  <c r="D160" i="1" s="1"/>
  <c r="AM160" i="1" s="1"/>
  <c r="A159" i="1"/>
  <c r="B159" i="1"/>
  <c r="D159" i="1" s="1"/>
  <c r="AM159" i="1" s="1"/>
  <c r="A158" i="1"/>
  <c r="B158" i="1"/>
  <c r="D158" i="1" s="1"/>
  <c r="AM158" i="1" s="1"/>
  <c r="A157" i="1"/>
  <c r="B157" i="1"/>
  <c r="D157" i="1" s="1"/>
  <c r="AM157" i="1" s="1"/>
  <c r="A156" i="1"/>
  <c r="B156" i="1"/>
  <c r="D156" i="1" s="1"/>
  <c r="AM156" i="1" s="1"/>
  <c r="A155" i="1"/>
  <c r="B155" i="1"/>
  <c r="D155" i="1" s="1"/>
  <c r="AM155" i="1" s="1"/>
  <c r="A154" i="1"/>
  <c r="B154" i="1"/>
  <c r="D154" i="1" s="1"/>
  <c r="AM154" i="1" s="1"/>
  <c r="A153" i="1"/>
  <c r="B153" i="1"/>
  <c r="D153" i="1" s="1"/>
  <c r="AM153" i="1" s="1"/>
  <c r="A152" i="1"/>
  <c r="B152" i="1"/>
  <c r="D152" i="1" s="1"/>
  <c r="AM152" i="1" s="1"/>
  <c r="A151" i="1"/>
  <c r="B151" i="1"/>
  <c r="D151" i="1" s="1"/>
  <c r="AM151" i="1" s="1"/>
  <c r="A150" i="1"/>
  <c r="B150" i="1"/>
  <c r="D150" i="1" s="1"/>
  <c r="AM150" i="1" s="1"/>
  <c r="A149" i="1"/>
  <c r="B149" i="1"/>
  <c r="D149" i="1" s="1"/>
  <c r="AM149" i="1" s="1"/>
  <c r="A148" i="1"/>
  <c r="B148" i="1"/>
  <c r="D148" i="1" s="1"/>
  <c r="AM148" i="1" s="1"/>
  <c r="A147" i="1"/>
  <c r="B147" i="1"/>
  <c r="D147" i="1" s="1"/>
  <c r="AM147" i="1" s="1"/>
  <c r="A146" i="1"/>
  <c r="B146" i="1"/>
  <c r="D146" i="1" s="1"/>
  <c r="AM146" i="1" s="1"/>
  <c r="A145" i="1"/>
  <c r="B145" i="1"/>
  <c r="D145" i="1" s="1"/>
  <c r="AM145" i="1" s="1"/>
  <c r="A144" i="1"/>
  <c r="B144" i="1"/>
  <c r="D144" i="1" s="1"/>
  <c r="AM144" i="1" s="1"/>
  <c r="A143" i="1"/>
  <c r="B143" i="1"/>
  <c r="D143" i="1" s="1"/>
  <c r="A142" i="1"/>
  <c r="B142" i="1"/>
  <c r="D142" i="1"/>
  <c r="AM142" i="1" s="1"/>
  <c r="A141" i="1"/>
  <c r="B141" i="1"/>
  <c r="D141" i="1" s="1"/>
  <c r="AM141" i="1" s="1"/>
  <c r="A140" i="1"/>
  <c r="B140" i="1"/>
  <c r="D140" i="1" s="1"/>
  <c r="AM140" i="1" s="1"/>
  <c r="A139" i="1"/>
  <c r="B139" i="1"/>
  <c r="D139" i="1" s="1"/>
  <c r="AM139" i="1" s="1"/>
  <c r="A138" i="1"/>
  <c r="B138" i="1"/>
  <c r="D138" i="1" s="1"/>
  <c r="AM138" i="1" s="1"/>
  <c r="A137" i="1"/>
  <c r="B137" i="1"/>
  <c r="D137" i="1" s="1"/>
  <c r="AM137" i="1" s="1"/>
  <c r="A136" i="1"/>
  <c r="B136" i="1"/>
  <c r="D136" i="1" s="1"/>
  <c r="AM136" i="1" s="1"/>
  <c r="A135" i="1"/>
  <c r="B135" i="1"/>
  <c r="D135" i="1" s="1"/>
  <c r="AM135" i="1" s="1"/>
  <c r="A134" i="1"/>
  <c r="B134" i="1"/>
  <c r="D134" i="1" s="1"/>
  <c r="AM134" i="1" s="1"/>
  <c r="A133" i="1"/>
  <c r="B133" i="1"/>
  <c r="D133" i="1" s="1"/>
  <c r="A132" i="1"/>
  <c r="B132" i="1"/>
  <c r="D132" i="1"/>
  <c r="AM132" i="1" s="1"/>
  <c r="A131" i="1"/>
  <c r="B131" i="1"/>
  <c r="D131" i="1" s="1"/>
  <c r="AM131" i="1" s="1"/>
  <c r="A130" i="1"/>
  <c r="B130" i="1"/>
  <c r="D130" i="1" s="1"/>
  <c r="AM130" i="1" s="1"/>
  <c r="A129" i="1"/>
  <c r="B129" i="1"/>
  <c r="D129" i="1" s="1"/>
  <c r="A128" i="1"/>
  <c r="B128" i="1"/>
  <c r="D128" i="1" s="1"/>
  <c r="AM128" i="1" s="1"/>
  <c r="A127" i="1"/>
  <c r="B127" i="1"/>
  <c r="D127" i="1" s="1"/>
  <c r="AM127" i="1" s="1"/>
  <c r="A126" i="1"/>
  <c r="B126" i="1"/>
  <c r="D126" i="1" s="1"/>
  <c r="AM126" i="1" s="1"/>
  <c r="A125" i="1"/>
  <c r="B125" i="1"/>
  <c r="D125" i="1" s="1"/>
  <c r="A124" i="1"/>
  <c r="B124" i="1"/>
  <c r="D124" i="1"/>
  <c r="AM124" i="1" s="1"/>
  <c r="A123" i="1"/>
  <c r="B123" i="1"/>
  <c r="D123" i="1" s="1"/>
  <c r="AM123" i="1" s="1"/>
  <c r="A122" i="1"/>
  <c r="B122" i="1"/>
  <c r="D122" i="1"/>
  <c r="AM122" i="1" s="1"/>
  <c r="A121" i="1"/>
  <c r="B121" i="1"/>
  <c r="D121" i="1" s="1"/>
  <c r="AM121" i="1" s="1"/>
  <c r="A120" i="1"/>
  <c r="B120" i="1"/>
  <c r="D120" i="1" s="1"/>
  <c r="AM120" i="1" s="1"/>
  <c r="A119" i="1"/>
  <c r="B119" i="1"/>
  <c r="D119" i="1" s="1"/>
  <c r="AM119" i="1" s="1"/>
  <c r="A118" i="1"/>
  <c r="B118" i="1"/>
  <c r="D118" i="1" s="1"/>
  <c r="AM118" i="1" s="1"/>
  <c r="A117" i="1"/>
  <c r="B117" i="1"/>
  <c r="D117" i="1" s="1"/>
  <c r="A116" i="1"/>
  <c r="B116" i="1"/>
  <c r="D116" i="1"/>
  <c r="AM116" i="1" s="1"/>
  <c r="A115" i="1"/>
  <c r="B115" i="1"/>
  <c r="D115" i="1" s="1"/>
  <c r="AM115" i="1" s="1"/>
  <c r="A114" i="1"/>
  <c r="B114" i="1"/>
  <c r="D114" i="1"/>
  <c r="AM114" i="1" s="1"/>
  <c r="A113" i="1"/>
  <c r="B113" i="1"/>
  <c r="D113" i="1" s="1"/>
  <c r="AM113" i="1" s="1"/>
  <c r="A112" i="1"/>
  <c r="B112" i="1"/>
  <c r="D112" i="1" s="1"/>
  <c r="AM112" i="1" s="1"/>
  <c r="A111" i="1"/>
  <c r="B111" i="1"/>
  <c r="D111" i="1" s="1"/>
  <c r="AM111" i="1" s="1"/>
  <c r="A110" i="1"/>
  <c r="B110" i="1"/>
  <c r="D110" i="1"/>
  <c r="AM110" i="1" s="1"/>
  <c r="A109" i="1"/>
  <c r="B109" i="1"/>
  <c r="D109" i="1" s="1"/>
  <c r="A108" i="1"/>
  <c r="B108" i="1"/>
  <c r="D108" i="1" s="1"/>
  <c r="AM108" i="1" s="1"/>
  <c r="A107" i="1"/>
  <c r="B107" i="1"/>
  <c r="D107" i="1" s="1"/>
  <c r="AM107" i="1" s="1"/>
  <c r="A106" i="1"/>
  <c r="B106" i="1"/>
  <c r="D106" i="1"/>
  <c r="AM106" i="1" s="1"/>
  <c r="A105" i="1"/>
  <c r="B105" i="1"/>
  <c r="D105" i="1" s="1"/>
  <c r="AM105" i="1" s="1"/>
  <c r="A104" i="1"/>
  <c r="B104" i="1"/>
  <c r="D104" i="1" s="1"/>
  <c r="AM104" i="1" s="1"/>
  <c r="A103" i="1"/>
  <c r="B103" i="1"/>
  <c r="D103" i="1" s="1"/>
  <c r="AM103" i="1" s="1"/>
  <c r="A102" i="1"/>
  <c r="B102" i="1"/>
  <c r="D102" i="1" s="1"/>
  <c r="AM102" i="1" s="1"/>
  <c r="A101" i="1"/>
  <c r="B101" i="1"/>
  <c r="D101" i="1" s="1"/>
  <c r="AM101" i="1" s="1"/>
  <c r="A100" i="1"/>
  <c r="B100" i="1"/>
  <c r="D100" i="1" s="1"/>
  <c r="AM100" i="1" s="1"/>
  <c r="A99" i="1"/>
  <c r="B99" i="1"/>
  <c r="D99" i="1" s="1"/>
  <c r="AM99" i="1" s="1"/>
  <c r="A98" i="1"/>
  <c r="B98" i="1"/>
  <c r="D98" i="1"/>
  <c r="AM98" i="1" s="1"/>
  <c r="A97" i="1"/>
  <c r="B97" i="1"/>
  <c r="D97" i="1" s="1"/>
  <c r="AM97" i="1" s="1"/>
  <c r="A96" i="1"/>
  <c r="B96" i="1"/>
  <c r="D96" i="1" s="1"/>
  <c r="AM96" i="1" s="1"/>
  <c r="A95" i="1"/>
  <c r="B95" i="1"/>
  <c r="D95" i="1" s="1"/>
  <c r="AM95" i="1" s="1"/>
  <c r="A94" i="1"/>
  <c r="B94" i="1"/>
  <c r="D94" i="1" s="1"/>
  <c r="AM94" i="1" s="1"/>
  <c r="A93" i="1"/>
  <c r="B93" i="1"/>
  <c r="D93" i="1" s="1"/>
  <c r="AM93" i="1" s="1"/>
  <c r="A92" i="1"/>
  <c r="B92" i="1"/>
  <c r="D92" i="1" s="1"/>
  <c r="AM92" i="1" s="1"/>
  <c r="A91" i="1"/>
  <c r="B91" i="1"/>
  <c r="D91" i="1" s="1"/>
  <c r="AM91" i="1" s="1"/>
  <c r="A90" i="1"/>
  <c r="B90" i="1"/>
  <c r="D90" i="1" s="1"/>
  <c r="AM90" i="1" s="1"/>
  <c r="A89" i="1"/>
  <c r="B89" i="1"/>
  <c r="D89" i="1" s="1"/>
  <c r="AM89" i="1" s="1"/>
  <c r="A88" i="1"/>
  <c r="B88" i="1"/>
  <c r="D88" i="1" s="1"/>
  <c r="AM88" i="1" s="1"/>
  <c r="A87" i="1"/>
  <c r="B87" i="1"/>
  <c r="D87" i="1" s="1"/>
  <c r="AM87" i="1" s="1"/>
  <c r="A86" i="1"/>
  <c r="B86" i="1"/>
  <c r="D86" i="1" s="1"/>
  <c r="AM86" i="1" s="1"/>
  <c r="A85" i="1"/>
  <c r="B85" i="1"/>
  <c r="D85" i="1" s="1"/>
  <c r="A84" i="1"/>
  <c r="B84" i="1"/>
  <c r="D84" i="1" s="1"/>
  <c r="AM84" i="1" s="1"/>
  <c r="A83" i="1"/>
  <c r="B83" i="1"/>
  <c r="D83" i="1" s="1"/>
  <c r="AM83" i="1" s="1"/>
  <c r="A82" i="1"/>
  <c r="B82" i="1"/>
  <c r="D82" i="1" s="1"/>
  <c r="AM82" i="1" s="1"/>
  <c r="A81" i="1"/>
  <c r="B81" i="1"/>
  <c r="D81" i="1" s="1"/>
  <c r="AM81" i="1" s="1"/>
  <c r="A80" i="1"/>
  <c r="B80" i="1"/>
  <c r="D80" i="1" s="1"/>
  <c r="AM80" i="1" s="1"/>
  <c r="A79" i="1"/>
  <c r="B79" i="1"/>
  <c r="D79" i="1" s="1"/>
  <c r="AM79" i="1" s="1"/>
  <c r="A78" i="1"/>
  <c r="B78" i="1"/>
  <c r="D78" i="1"/>
  <c r="AM78" i="1" s="1"/>
  <c r="A77" i="1"/>
  <c r="B77" i="1"/>
  <c r="D77" i="1" s="1"/>
  <c r="AM77" i="1" s="1"/>
  <c r="A76" i="1"/>
  <c r="B76" i="1"/>
  <c r="D76" i="1" s="1"/>
  <c r="AM76" i="1" s="1"/>
  <c r="A75" i="1"/>
  <c r="B75" i="1"/>
  <c r="D75" i="1" s="1"/>
  <c r="AM75" i="1" s="1"/>
  <c r="A74" i="1"/>
  <c r="B74" i="1"/>
  <c r="D74" i="1" s="1"/>
  <c r="AM74" i="1" s="1"/>
  <c r="A73" i="1"/>
  <c r="B73" i="1"/>
  <c r="D73" i="1" s="1"/>
  <c r="AM73" i="1" s="1"/>
  <c r="A72" i="1"/>
  <c r="B72" i="1"/>
  <c r="D72" i="1" s="1"/>
  <c r="AM72" i="1" s="1"/>
  <c r="A71" i="1"/>
  <c r="B71" i="1"/>
  <c r="D71" i="1" s="1"/>
  <c r="AM71" i="1" s="1"/>
  <c r="A70" i="1"/>
  <c r="B70" i="1"/>
  <c r="D70" i="1"/>
  <c r="A69" i="1"/>
  <c r="B69" i="1"/>
  <c r="D69" i="1" s="1"/>
  <c r="A68" i="1"/>
  <c r="B68" i="1"/>
  <c r="D68" i="1"/>
  <c r="AM68" i="1" s="1"/>
  <c r="A67" i="1"/>
  <c r="B67" i="1"/>
  <c r="D67" i="1" s="1"/>
  <c r="AM67" i="1" s="1"/>
  <c r="A66" i="1"/>
  <c r="B66" i="1"/>
  <c r="D66" i="1" s="1"/>
  <c r="AM66" i="1" s="1"/>
  <c r="A65" i="1"/>
  <c r="B65" i="1"/>
  <c r="D65" i="1" s="1"/>
  <c r="AM65" i="1" s="1"/>
  <c r="A64" i="1"/>
  <c r="B64" i="1"/>
  <c r="D64" i="1" s="1"/>
  <c r="AM64" i="1" s="1"/>
  <c r="A63" i="1"/>
  <c r="B63" i="1"/>
  <c r="D63" i="1" s="1"/>
  <c r="AM63" i="1" s="1"/>
  <c r="A62" i="1"/>
  <c r="B62" i="1"/>
  <c r="D62" i="1" s="1"/>
  <c r="AM62" i="1" s="1"/>
  <c r="A61" i="1"/>
  <c r="B61" i="1"/>
  <c r="D61" i="1" s="1"/>
  <c r="A60" i="1"/>
  <c r="B60" i="1"/>
  <c r="D60" i="1"/>
  <c r="AM60" i="1" s="1"/>
  <c r="A59" i="1"/>
  <c r="B59" i="1"/>
  <c r="D59" i="1" s="1"/>
  <c r="AM59" i="1" s="1"/>
  <c r="A58" i="1"/>
  <c r="B58" i="1"/>
  <c r="D58" i="1" s="1"/>
  <c r="AM58" i="1" s="1"/>
  <c r="A57" i="1"/>
  <c r="B57" i="1"/>
  <c r="D57" i="1" s="1"/>
  <c r="AM57" i="1" s="1"/>
  <c r="A56" i="1"/>
  <c r="B56" i="1"/>
  <c r="D56" i="1" s="1"/>
  <c r="AM56" i="1" s="1"/>
  <c r="A55" i="1"/>
  <c r="B55" i="1"/>
  <c r="D55" i="1" s="1"/>
  <c r="AM55" i="1" s="1"/>
  <c r="A54" i="1"/>
  <c r="B54" i="1"/>
  <c r="D54" i="1" s="1"/>
  <c r="AM54" i="1" s="1"/>
  <c r="A53" i="1"/>
  <c r="B53" i="1"/>
  <c r="D53" i="1" s="1"/>
  <c r="A52" i="1"/>
  <c r="B52" i="1"/>
  <c r="D52" i="1"/>
  <c r="AM52" i="1" s="1"/>
  <c r="A51" i="1"/>
  <c r="B51" i="1"/>
  <c r="D51" i="1" s="1"/>
  <c r="AM51" i="1" s="1"/>
  <c r="A50" i="1"/>
  <c r="B50" i="1"/>
  <c r="D50" i="1" s="1"/>
  <c r="AM50" i="1" s="1"/>
  <c r="A49" i="1"/>
  <c r="B49" i="1"/>
  <c r="D49" i="1" s="1"/>
  <c r="A48" i="1"/>
  <c r="B48" i="1"/>
  <c r="D48" i="1" s="1"/>
  <c r="AM48" i="1" s="1"/>
  <c r="A47" i="1"/>
  <c r="B47" i="1"/>
  <c r="D47" i="1" s="1"/>
  <c r="AM47" i="1" s="1"/>
  <c r="A46" i="1"/>
  <c r="B46" i="1"/>
  <c r="D46" i="1"/>
  <c r="AM46" i="1" s="1"/>
  <c r="A45" i="1"/>
  <c r="B45" i="1"/>
  <c r="D45" i="1" s="1"/>
  <c r="A44" i="1"/>
  <c r="B44" i="1"/>
  <c r="D44" i="1"/>
  <c r="AM44" i="1" s="1"/>
  <c r="A43" i="1"/>
  <c r="B43" i="1"/>
  <c r="D43" i="1" s="1"/>
  <c r="AM43" i="1" s="1"/>
  <c r="A42" i="1"/>
  <c r="B42" i="1"/>
  <c r="D42" i="1"/>
  <c r="AM42" i="1" s="1"/>
  <c r="A41" i="1"/>
  <c r="B41" i="1"/>
  <c r="D41" i="1" s="1"/>
  <c r="AM41" i="1" s="1"/>
  <c r="A40" i="1"/>
  <c r="B40" i="1"/>
  <c r="D40" i="1" s="1"/>
  <c r="AM40" i="1" s="1"/>
  <c r="A39" i="1"/>
  <c r="B39" i="1"/>
  <c r="D39" i="1" s="1"/>
  <c r="AM39" i="1" s="1"/>
  <c r="A38" i="1"/>
  <c r="B38" i="1"/>
  <c r="D38" i="1" s="1"/>
  <c r="AM38" i="1" s="1"/>
  <c r="A37" i="1"/>
  <c r="B37" i="1"/>
  <c r="D37" i="1" s="1"/>
  <c r="AM37" i="1" s="1"/>
  <c r="A36" i="1"/>
  <c r="B36" i="1"/>
  <c r="D36" i="1" s="1"/>
  <c r="AM36" i="1" s="1"/>
  <c r="A35" i="1"/>
  <c r="B35" i="1"/>
  <c r="D35" i="1" s="1"/>
  <c r="AM35" i="1" s="1"/>
  <c r="A34" i="1"/>
  <c r="B34" i="1"/>
  <c r="D34" i="1"/>
  <c r="AM34" i="1" s="1"/>
  <c r="A33" i="1"/>
  <c r="B33" i="1"/>
  <c r="D33" i="1" s="1"/>
  <c r="AM33" i="1" s="1"/>
  <c r="A32" i="1"/>
  <c r="B32" i="1"/>
  <c r="D32" i="1" s="1"/>
  <c r="AM32" i="1" s="1"/>
  <c r="A31" i="1"/>
  <c r="B31" i="1"/>
  <c r="D31" i="1" s="1"/>
  <c r="A30" i="1"/>
  <c r="B30" i="1"/>
  <c r="D30" i="1" s="1"/>
  <c r="AM30" i="1" s="1"/>
  <c r="A29" i="1"/>
  <c r="B29" i="1"/>
  <c r="D29" i="1" s="1"/>
  <c r="AM29" i="1" s="1"/>
  <c r="A28" i="1"/>
  <c r="B28" i="1"/>
  <c r="D28" i="1" s="1"/>
  <c r="AM28" i="1" s="1"/>
  <c r="A27" i="1"/>
  <c r="B27" i="1"/>
  <c r="D27" i="1" s="1"/>
  <c r="AM27" i="1" s="1"/>
  <c r="A26" i="1"/>
  <c r="B26" i="1"/>
  <c r="D26" i="1"/>
  <c r="AM26" i="1" s="1"/>
  <c r="A25" i="1"/>
  <c r="B25" i="1"/>
  <c r="D25" i="1" s="1"/>
  <c r="A24" i="1"/>
  <c r="B24" i="1"/>
  <c r="D24" i="1" s="1"/>
  <c r="AM24" i="1" s="1"/>
  <c r="A23" i="1"/>
  <c r="B23" i="1"/>
  <c r="D23" i="1" s="1"/>
  <c r="AM23" i="1" s="1"/>
  <c r="A22" i="1"/>
  <c r="B22" i="1"/>
  <c r="D22" i="1" s="1"/>
  <c r="AM22" i="1" s="1"/>
  <c r="A21" i="1"/>
  <c r="B21" i="1"/>
  <c r="D21" i="1" s="1"/>
  <c r="AM21" i="1" s="1"/>
  <c r="A20" i="1"/>
  <c r="B20" i="1"/>
  <c r="D20" i="1" s="1"/>
  <c r="AM20" i="1" s="1"/>
  <c r="A19" i="1"/>
  <c r="B19" i="1"/>
  <c r="D19" i="1" s="1"/>
  <c r="AM19" i="1" s="1"/>
  <c r="A18" i="1"/>
  <c r="B18" i="1"/>
  <c r="D18" i="1" s="1"/>
  <c r="AM18" i="1" s="1"/>
  <c r="A17" i="1"/>
  <c r="B17" i="1"/>
  <c r="D17" i="1" s="1"/>
  <c r="AM17" i="1" s="1"/>
  <c r="A16" i="1"/>
  <c r="B16" i="1"/>
  <c r="D16" i="1" s="1"/>
  <c r="AM16" i="1" s="1"/>
  <c r="A15" i="1"/>
  <c r="B15" i="1"/>
  <c r="D15" i="1" s="1"/>
  <c r="AM15" i="1" s="1"/>
  <c r="A14" i="1"/>
  <c r="B14" i="1"/>
  <c r="D14" i="1"/>
  <c r="AM14" i="1" s="1"/>
  <c r="A13" i="1"/>
  <c r="B13" i="1"/>
  <c r="D13" i="1" s="1"/>
  <c r="AM13" i="1" s="1"/>
  <c r="A12" i="1"/>
  <c r="B12" i="1"/>
  <c r="D12" i="1" s="1"/>
  <c r="AM12" i="1" s="1"/>
  <c r="A11" i="1"/>
  <c r="B11" i="1"/>
  <c r="D11" i="1" s="1"/>
  <c r="AM11" i="1" s="1"/>
  <c r="A10" i="1"/>
  <c r="B10" i="1"/>
  <c r="D10" i="1" s="1"/>
  <c r="AM10" i="1" s="1"/>
  <c r="A9" i="1"/>
  <c r="B9" i="1"/>
  <c r="D9" i="1" s="1"/>
  <c r="AM9" i="1" s="1"/>
  <c r="A8" i="1"/>
  <c r="B8" i="1"/>
  <c r="D8" i="1" s="1"/>
  <c r="AM8" i="1" s="1"/>
  <c r="A7" i="1"/>
  <c r="B7" i="1"/>
  <c r="D7" i="1" s="1"/>
  <c r="AM7" i="1" s="1"/>
  <c r="A6" i="1"/>
  <c r="B6" i="1"/>
  <c r="D6" i="1"/>
  <c r="AM6" i="1" s="1"/>
  <c r="D5" i="1"/>
  <c r="AM5" i="1" s="1"/>
  <c r="AR5" i="1"/>
  <c r="AL5" i="1"/>
  <c r="AX5" i="1"/>
  <c r="AR6" i="1"/>
  <c r="AL6" i="1"/>
  <c r="AX6" i="1" s="1"/>
  <c r="AR7" i="1"/>
  <c r="AL7" i="1"/>
  <c r="AX7" i="1" s="1"/>
  <c r="AR8" i="1"/>
  <c r="AL8" i="1"/>
  <c r="AX8" i="1" s="1"/>
  <c r="AR9" i="1"/>
  <c r="AL9" i="1"/>
  <c r="AX9" i="1" s="1"/>
  <c r="AR10" i="1"/>
  <c r="AL10" i="1"/>
  <c r="AX10" i="1" s="1"/>
  <c r="AR11" i="1"/>
  <c r="AL11" i="1"/>
  <c r="AX11" i="1"/>
  <c r="AR12" i="1"/>
  <c r="AL12" i="1"/>
  <c r="AX12" i="1" s="1"/>
  <c r="AR13" i="1"/>
  <c r="AL13" i="1"/>
  <c r="AX13" i="1"/>
  <c r="AR14" i="1"/>
  <c r="AL14" i="1"/>
  <c r="AX14" i="1" s="1"/>
  <c r="AR15" i="1"/>
  <c r="AL15" i="1"/>
  <c r="AX15" i="1"/>
  <c r="AR16" i="1"/>
  <c r="AL16" i="1"/>
  <c r="AX16" i="1" s="1"/>
  <c r="AR17" i="1"/>
  <c r="AL17" i="1"/>
  <c r="AX17" i="1" s="1"/>
  <c r="AR18" i="1"/>
  <c r="AL18" i="1"/>
  <c r="AX18" i="1"/>
  <c r="AR19" i="1"/>
  <c r="AL19" i="1"/>
  <c r="AX19" i="1"/>
  <c r="AR20" i="1"/>
  <c r="AL20" i="1"/>
  <c r="AX20" i="1" s="1"/>
  <c r="AR21" i="1"/>
  <c r="AL21" i="1"/>
  <c r="AX21" i="1"/>
  <c r="AR22" i="1"/>
  <c r="AL22" i="1"/>
  <c r="AX22" i="1" s="1"/>
  <c r="AR23" i="1"/>
  <c r="AL23" i="1"/>
  <c r="AX23" i="1"/>
  <c r="AR24" i="1"/>
  <c r="AL24" i="1"/>
  <c r="AX24" i="1" s="1"/>
  <c r="AR25" i="1"/>
  <c r="AL25" i="1"/>
  <c r="AX25" i="1" s="1"/>
  <c r="AR26" i="1"/>
  <c r="AL26" i="1"/>
  <c r="AX26" i="1"/>
  <c r="AR27" i="1"/>
  <c r="AL27" i="1"/>
  <c r="AX27" i="1"/>
  <c r="AR28" i="1"/>
  <c r="AL28" i="1"/>
  <c r="AX28" i="1" s="1"/>
  <c r="AR29" i="1"/>
  <c r="AL29" i="1"/>
  <c r="AX29" i="1"/>
  <c r="AR30" i="1"/>
  <c r="AL30" i="1"/>
  <c r="AX30" i="1" s="1"/>
  <c r="AR31" i="1"/>
  <c r="AL31" i="1"/>
  <c r="AX31" i="1"/>
  <c r="AR32" i="1"/>
  <c r="AL32" i="1"/>
  <c r="AX32" i="1" s="1"/>
  <c r="AR33" i="1"/>
  <c r="AL33" i="1"/>
  <c r="AX33" i="1" s="1"/>
  <c r="AR34" i="1"/>
  <c r="AL34" i="1"/>
  <c r="AX34" i="1"/>
  <c r="AR35" i="1"/>
  <c r="AL35" i="1"/>
  <c r="AX35" i="1"/>
  <c r="AR36" i="1"/>
  <c r="AL36" i="1"/>
  <c r="AX36" i="1" s="1"/>
  <c r="AR37" i="1"/>
  <c r="AL37" i="1"/>
  <c r="AX37" i="1"/>
  <c r="AR38" i="1"/>
  <c r="AL38" i="1"/>
  <c r="AX38" i="1" s="1"/>
  <c r="AR39" i="1"/>
  <c r="AL39" i="1"/>
  <c r="AX39" i="1"/>
  <c r="AR40" i="1"/>
  <c r="AL40" i="1"/>
  <c r="AX40" i="1" s="1"/>
  <c r="AR41" i="1"/>
  <c r="AL41" i="1"/>
  <c r="AX41" i="1" s="1"/>
  <c r="AR42" i="1"/>
  <c r="AL42" i="1"/>
  <c r="AX42" i="1" s="1"/>
  <c r="AR43" i="1"/>
  <c r="AL43" i="1"/>
  <c r="AX43" i="1"/>
  <c r="AR44" i="1"/>
  <c r="AL44" i="1"/>
  <c r="AX44" i="1" s="1"/>
  <c r="AR45" i="1"/>
  <c r="AL45" i="1"/>
  <c r="AX45" i="1"/>
  <c r="AR46" i="1"/>
  <c r="AL46" i="1"/>
  <c r="AX46" i="1" s="1"/>
  <c r="AR47" i="1"/>
  <c r="AL47" i="1"/>
  <c r="AX47" i="1"/>
  <c r="AR48" i="1"/>
  <c r="AL48" i="1"/>
  <c r="AX48" i="1" s="1"/>
  <c r="AR49" i="1"/>
  <c r="AL49" i="1"/>
  <c r="AX49" i="1" s="1"/>
  <c r="AR50" i="1"/>
  <c r="AL50" i="1"/>
  <c r="AX50" i="1"/>
  <c r="AR51" i="1"/>
  <c r="AL51" i="1"/>
  <c r="AX51" i="1"/>
  <c r="AR52" i="1"/>
  <c r="AL52" i="1"/>
  <c r="AX52" i="1" s="1"/>
  <c r="AR53" i="1"/>
  <c r="AL53" i="1"/>
  <c r="AX53" i="1"/>
  <c r="AR54" i="1"/>
  <c r="AL54" i="1"/>
  <c r="AX54" i="1" s="1"/>
  <c r="AR55" i="1"/>
  <c r="AL55" i="1"/>
  <c r="AX55" i="1"/>
  <c r="AR56" i="1"/>
  <c r="AL56" i="1"/>
  <c r="AX56" i="1" s="1"/>
  <c r="AR57" i="1"/>
  <c r="AL57" i="1"/>
  <c r="AX57" i="1" s="1"/>
  <c r="AR58" i="1"/>
  <c r="AL58" i="1"/>
  <c r="AX58" i="1"/>
  <c r="AR59" i="1"/>
  <c r="AL59" i="1"/>
  <c r="AX59" i="1"/>
  <c r="AR60" i="1"/>
  <c r="AL60" i="1"/>
  <c r="AX60" i="1" s="1"/>
  <c r="AR61" i="1"/>
  <c r="AL61" i="1"/>
  <c r="AX61" i="1"/>
  <c r="AR62" i="1"/>
  <c r="AL62" i="1"/>
  <c r="AX62" i="1" s="1"/>
  <c r="AR63" i="1"/>
  <c r="AL63" i="1"/>
  <c r="AX63" i="1"/>
  <c r="AR64" i="1"/>
  <c r="AL64" i="1"/>
  <c r="AX64" i="1" s="1"/>
  <c r="AR65" i="1"/>
  <c r="AL65" i="1"/>
  <c r="AX65" i="1" s="1"/>
  <c r="AR66" i="1"/>
  <c r="AL66" i="1"/>
  <c r="AX66" i="1"/>
  <c r="AR67" i="1"/>
  <c r="AL67" i="1"/>
  <c r="AX67" i="1"/>
  <c r="AR68" i="1"/>
  <c r="AL68" i="1"/>
  <c r="AX68" i="1" s="1"/>
  <c r="AR69" i="1"/>
  <c r="AL69" i="1"/>
  <c r="AX69" i="1"/>
  <c r="AR70" i="1"/>
  <c r="AL70" i="1"/>
  <c r="AX70" i="1" s="1"/>
  <c r="AR71" i="1"/>
  <c r="AL71" i="1"/>
  <c r="AX71" i="1"/>
  <c r="AR72" i="1"/>
  <c r="AL72" i="1"/>
  <c r="AX72" i="1" s="1"/>
  <c r="AR73" i="1"/>
  <c r="AL73" i="1"/>
  <c r="AX73" i="1" s="1"/>
  <c r="AR74" i="1"/>
  <c r="AL74" i="1"/>
  <c r="AX74" i="1"/>
  <c r="AR75" i="1"/>
  <c r="AL75" i="1"/>
  <c r="AX75" i="1"/>
  <c r="AR76" i="1"/>
  <c r="AL76" i="1"/>
  <c r="AX76" i="1" s="1"/>
  <c r="AR77" i="1"/>
  <c r="AL77" i="1"/>
  <c r="AX77" i="1"/>
  <c r="AR78" i="1"/>
  <c r="AL78" i="1"/>
  <c r="AX78" i="1" s="1"/>
  <c r="AR79" i="1"/>
  <c r="AL79" i="1"/>
  <c r="AX79" i="1"/>
  <c r="AR80" i="1"/>
  <c r="AL80" i="1"/>
  <c r="AX80" i="1" s="1"/>
  <c r="AR81" i="1"/>
  <c r="AL81" i="1"/>
  <c r="AX81" i="1" s="1"/>
  <c r="AR82" i="1"/>
  <c r="AL82" i="1"/>
  <c r="AX82" i="1"/>
  <c r="AR83" i="1"/>
  <c r="AL83" i="1"/>
  <c r="AX83" i="1"/>
  <c r="AR84" i="1"/>
  <c r="AL84" i="1"/>
  <c r="AX84" i="1" s="1"/>
  <c r="AR85" i="1"/>
  <c r="AL85" i="1"/>
  <c r="AX85" i="1"/>
  <c r="AR86" i="1"/>
  <c r="AL86" i="1"/>
  <c r="AX86" i="1" s="1"/>
  <c r="AR87" i="1"/>
  <c r="AL87" i="1"/>
  <c r="AX87" i="1"/>
  <c r="AR88" i="1"/>
  <c r="AL88" i="1"/>
  <c r="AX88" i="1" s="1"/>
  <c r="AR89" i="1"/>
  <c r="AL89" i="1"/>
  <c r="AX89" i="1" s="1"/>
  <c r="AR90" i="1"/>
  <c r="AL90" i="1"/>
  <c r="AX90" i="1" s="1"/>
  <c r="AR91" i="1"/>
  <c r="AL91" i="1"/>
  <c r="AX91" i="1"/>
  <c r="AR92" i="1"/>
  <c r="AL92" i="1"/>
  <c r="AX92" i="1" s="1"/>
  <c r="AR93" i="1"/>
  <c r="AL93" i="1"/>
  <c r="AX93" i="1"/>
  <c r="AR94" i="1"/>
  <c r="AL94" i="1"/>
  <c r="AX94" i="1" s="1"/>
  <c r="AR95" i="1"/>
  <c r="AL95" i="1"/>
  <c r="AX95" i="1"/>
  <c r="AR96" i="1"/>
  <c r="AL96" i="1"/>
  <c r="AX96" i="1" s="1"/>
  <c r="AR97" i="1"/>
  <c r="AL97" i="1"/>
  <c r="AX97" i="1" s="1"/>
  <c r="AR98" i="1"/>
  <c r="AL98" i="1"/>
  <c r="AX98" i="1" s="1"/>
  <c r="AR99" i="1"/>
  <c r="AL99" i="1"/>
  <c r="AX99" i="1"/>
  <c r="AR100" i="1"/>
  <c r="AL100" i="1"/>
  <c r="AX100" i="1" s="1"/>
  <c r="AR101" i="1"/>
  <c r="AL101" i="1"/>
  <c r="AX101" i="1"/>
  <c r="AR102" i="1"/>
  <c r="AL102" i="1"/>
  <c r="AX102" i="1" s="1"/>
  <c r="AR103" i="1"/>
  <c r="AL103" i="1"/>
  <c r="AX103" i="1"/>
  <c r="AR104" i="1"/>
  <c r="AL104" i="1"/>
  <c r="AX104" i="1" s="1"/>
  <c r="AR105" i="1"/>
  <c r="AL105" i="1"/>
  <c r="AX105" i="1" s="1"/>
  <c r="AR106" i="1"/>
  <c r="AL106" i="1"/>
  <c r="AX106" i="1" s="1"/>
  <c r="AR107" i="1"/>
  <c r="AL107" i="1"/>
  <c r="AX107" i="1"/>
  <c r="AR108" i="1"/>
  <c r="AL108" i="1"/>
  <c r="AX108" i="1" s="1"/>
  <c r="AR109" i="1"/>
  <c r="AL109" i="1"/>
  <c r="AX109" i="1"/>
  <c r="AR110" i="1"/>
  <c r="AL110" i="1"/>
  <c r="AX110" i="1" s="1"/>
  <c r="AR111" i="1"/>
  <c r="AL111" i="1"/>
  <c r="AX111" i="1"/>
  <c r="AR112" i="1"/>
  <c r="AL112" i="1"/>
  <c r="AX112" i="1" s="1"/>
  <c r="AR113" i="1"/>
  <c r="AL113" i="1"/>
  <c r="AX113" i="1" s="1"/>
  <c r="AR114" i="1"/>
  <c r="AL114" i="1"/>
  <c r="AX114" i="1" s="1"/>
  <c r="AR115" i="1"/>
  <c r="AL115" i="1"/>
  <c r="AX115" i="1"/>
  <c r="AR116" i="1"/>
  <c r="AL116" i="1"/>
  <c r="AX116" i="1" s="1"/>
  <c r="AR117" i="1"/>
  <c r="AL117" i="1"/>
  <c r="AX117" i="1"/>
  <c r="AR118" i="1"/>
  <c r="AL118" i="1"/>
  <c r="AX118" i="1" s="1"/>
  <c r="AR119" i="1"/>
  <c r="AL119" i="1"/>
  <c r="AX119" i="1"/>
  <c r="AR120" i="1"/>
  <c r="AL120" i="1"/>
  <c r="AX120" i="1" s="1"/>
  <c r="AR121" i="1"/>
  <c r="AL121" i="1"/>
  <c r="AX121" i="1" s="1"/>
  <c r="AR122" i="1"/>
  <c r="AL122" i="1"/>
  <c r="AX122" i="1" s="1"/>
  <c r="AR123" i="1"/>
  <c r="AL123" i="1"/>
  <c r="AX123" i="1"/>
  <c r="AR124" i="1"/>
  <c r="AL124" i="1"/>
  <c r="AX124" i="1" s="1"/>
  <c r="AR125" i="1"/>
  <c r="AL125" i="1"/>
  <c r="AX125" i="1"/>
  <c r="AR126" i="1"/>
  <c r="AL126" i="1"/>
  <c r="AX126" i="1" s="1"/>
  <c r="AR127" i="1"/>
  <c r="AL127" i="1"/>
  <c r="AX127" i="1"/>
  <c r="AR128" i="1"/>
  <c r="AL128" i="1"/>
  <c r="AX128" i="1" s="1"/>
  <c r="AR129" i="1"/>
  <c r="AL129" i="1"/>
  <c r="AX129" i="1" s="1"/>
  <c r="AR130" i="1"/>
  <c r="AL130" i="1"/>
  <c r="AX130" i="1" s="1"/>
  <c r="AR131" i="1"/>
  <c r="AL131" i="1"/>
  <c r="AX131" i="1"/>
  <c r="AR132" i="1"/>
  <c r="AL132" i="1"/>
  <c r="AX132" i="1" s="1"/>
  <c r="AR133" i="1"/>
  <c r="AL133" i="1"/>
  <c r="AX133" i="1"/>
  <c r="AR134" i="1"/>
  <c r="AL134" i="1"/>
  <c r="AX134" i="1" s="1"/>
  <c r="AR135" i="1"/>
  <c r="AL135" i="1"/>
  <c r="AX135" i="1"/>
  <c r="AR136" i="1"/>
  <c r="AL136" i="1"/>
  <c r="AX136" i="1" s="1"/>
  <c r="AR137" i="1"/>
  <c r="AL137" i="1"/>
  <c r="AX137" i="1"/>
  <c r="AR138" i="1"/>
  <c r="AL138" i="1"/>
  <c r="AX138" i="1" s="1"/>
  <c r="AR139" i="1"/>
  <c r="AL139" i="1"/>
  <c r="AX139" i="1"/>
  <c r="AR140" i="1"/>
  <c r="AL140" i="1"/>
  <c r="AX140" i="1" s="1"/>
  <c r="AR141" i="1"/>
  <c r="AL141" i="1"/>
  <c r="AX141" i="1"/>
  <c r="AR142" i="1"/>
  <c r="AL142" i="1"/>
  <c r="AX142" i="1" s="1"/>
  <c r="AR143" i="1"/>
  <c r="AL143" i="1"/>
  <c r="AX143" i="1"/>
  <c r="AR144" i="1"/>
  <c r="AL144" i="1"/>
  <c r="AX144" i="1" s="1"/>
  <c r="AR145" i="1"/>
  <c r="AL145" i="1"/>
  <c r="AX145" i="1"/>
  <c r="AR146" i="1"/>
  <c r="AL146" i="1"/>
  <c r="AX146" i="1" s="1"/>
  <c r="AR147" i="1"/>
  <c r="AL147" i="1"/>
  <c r="AX147" i="1"/>
  <c r="AR148" i="1"/>
  <c r="AL148" i="1"/>
  <c r="AX148" i="1" s="1"/>
  <c r="AR149" i="1"/>
  <c r="AL149" i="1"/>
  <c r="AX149" i="1"/>
  <c r="AR150" i="1"/>
  <c r="AL150" i="1"/>
  <c r="AX150" i="1" s="1"/>
  <c r="AR151" i="1"/>
  <c r="AL151" i="1"/>
  <c r="AX151" i="1"/>
  <c r="AR152" i="1"/>
  <c r="AL152" i="1"/>
  <c r="AX152" i="1" s="1"/>
  <c r="AR153" i="1"/>
  <c r="AL153" i="1"/>
  <c r="AX153" i="1"/>
  <c r="AR154" i="1"/>
  <c r="AL154" i="1"/>
  <c r="AX154" i="1" s="1"/>
  <c r="AR155" i="1"/>
  <c r="AL155" i="1"/>
  <c r="AX155" i="1"/>
  <c r="AR156" i="1"/>
  <c r="AL156" i="1"/>
  <c r="AX156" i="1" s="1"/>
  <c r="AR157" i="1"/>
  <c r="AL157" i="1"/>
  <c r="AX157" i="1"/>
  <c r="AR158" i="1"/>
  <c r="AL158" i="1"/>
  <c r="AX158" i="1" s="1"/>
  <c r="AR159" i="1"/>
  <c r="AL159" i="1"/>
  <c r="AX159" i="1"/>
  <c r="AR160" i="1"/>
  <c r="AL160" i="1"/>
  <c r="AX160" i="1" s="1"/>
  <c r="AR161" i="1"/>
  <c r="AL161" i="1"/>
  <c r="AX161" i="1"/>
  <c r="AR162" i="1"/>
  <c r="AL162" i="1"/>
  <c r="AX162" i="1" s="1"/>
  <c r="AR163" i="1"/>
  <c r="AL163" i="1"/>
  <c r="AX163" i="1"/>
  <c r="AR164" i="1"/>
  <c r="AL164" i="1"/>
  <c r="AX164" i="1" s="1"/>
  <c r="AR165" i="1"/>
  <c r="AL165" i="1"/>
  <c r="AX165" i="1"/>
  <c r="AR166" i="1"/>
  <c r="AL166" i="1"/>
  <c r="AX166" i="1" s="1"/>
  <c r="AR167" i="1"/>
  <c r="AL167" i="1"/>
  <c r="AX167" i="1"/>
  <c r="AR168" i="1"/>
  <c r="AL168" i="1"/>
  <c r="AX168" i="1" s="1"/>
  <c r="AR169" i="1"/>
  <c r="AL169" i="1"/>
  <c r="AX169" i="1"/>
  <c r="AR170" i="1"/>
  <c r="AL170" i="1"/>
  <c r="AX170" i="1" s="1"/>
  <c r="AR171" i="1"/>
  <c r="AL171" i="1"/>
  <c r="AX171" i="1"/>
  <c r="AR172" i="1"/>
  <c r="AL172" i="1"/>
  <c r="AX172" i="1" s="1"/>
  <c r="AR173" i="1"/>
  <c r="AL173" i="1"/>
  <c r="AX173" i="1"/>
  <c r="AR174" i="1"/>
  <c r="AL174" i="1"/>
  <c r="AX174" i="1" s="1"/>
  <c r="AR175" i="1"/>
  <c r="AL175" i="1"/>
  <c r="AX175" i="1"/>
  <c r="AR176" i="1"/>
  <c r="AL176" i="1"/>
  <c r="AX176" i="1" s="1"/>
  <c r="AR177" i="1"/>
  <c r="AL177" i="1"/>
  <c r="AX177" i="1"/>
  <c r="AR178" i="1"/>
  <c r="AL178" i="1"/>
  <c r="AX178" i="1" s="1"/>
  <c r="AR179" i="1"/>
  <c r="AL179" i="1"/>
  <c r="AX179" i="1"/>
  <c r="AR180" i="1"/>
  <c r="AL180" i="1"/>
  <c r="AX180" i="1" s="1"/>
  <c r="AR181" i="1"/>
  <c r="AL181" i="1"/>
  <c r="AX181" i="1"/>
  <c r="AR182" i="1"/>
  <c r="AL182" i="1"/>
  <c r="AX182" i="1" s="1"/>
  <c r="AR183" i="1"/>
  <c r="AL183" i="1"/>
  <c r="AX183" i="1"/>
  <c r="AR184" i="1"/>
  <c r="AL184" i="1"/>
  <c r="AX184" i="1" s="1"/>
  <c r="AR185" i="1"/>
  <c r="AL185" i="1"/>
  <c r="AX185" i="1"/>
  <c r="AR186" i="1"/>
  <c r="AL186" i="1"/>
  <c r="AX186" i="1" s="1"/>
  <c r="AR187" i="1"/>
  <c r="AL187" i="1"/>
  <c r="AX187" i="1"/>
  <c r="AR188" i="1"/>
  <c r="AL188" i="1"/>
  <c r="AX188" i="1" s="1"/>
  <c r="AR189" i="1"/>
  <c r="AL189" i="1"/>
  <c r="AX189" i="1"/>
  <c r="AR190" i="1"/>
  <c r="AL190" i="1"/>
  <c r="AX190" i="1" s="1"/>
  <c r="AR191" i="1"/>
  <c r="AL191" i="1"/>
  <c r="AX191" i="1"/>
  <c r="AR192" i="1"/>
  <c r="AL192" i="1"/>
  <c r="AX192" i="1" s="1"/>
  <c r="AR193" i="1"/>
  <c r="AL193" i="1"/>
  <c r="AX193" i="1"/>
  <c r="AR194" i="1"/>
  <c r="AL194" i="1"/>
  <c r="AX194" i="1" s="1"/>
  <c r="AR195" i="1"/>
  <c r="AL195" i="1"/>
  <c r="AX195" i="1"/>
  <c r="AR196" i="1"/>
  <c r="AL196" i="1"/>
  <c r="AX196" i="1" s="1"/>
  <c r="AR197" i="1"/>
  <c r="AL197" i="1"/>
  <c r="AX197" i="1"/>
  <c r="AR198" i="1"/>
  <c r="AL198" i="1"/>
  <c r="AX198" i="1" s="1"/>
  <c r="AR199" i="1"/>
  <c r="AL199" i="1"/>
  <c r="AX199" i="1"/>
  <c r="AR200" i="1"/>
  <c r="AL200" i="1"/>
  <c r="AX200" i="1" s="1"/>
  <c r="AR201" i="1"/>
  <c r="AL201" i="1"/>
  <c r="AX201" i="1"/>
  <c r="AR202" i="1"/>
  <c r="AL202" i="1"/>
  <c r="AX202" i="1" s="1"/>
  <c r="AR203" i="1"/>
  <c r="AL203" i="1"/>
  <c r="AX203" i="1"/>
  <c r="AR204" i="1"/>
  <c r="AL204" i="1"/>
  <c r="AX204" i="1" s="1"/>
  <c r="AR205" i="1"/>
  <c r="AL205" i="1"/>
  <c r="AX205" i="1"/>
  <c r="AR206" i="1"/>
  <c r="AL206" i="1"/>
  <c r="AX206" i="1" s="1"/>
  <c r="AR207" i="1"/>
  <c r="AL207" i="1"/>
  <c r="AX207" i="1"/>
  <c r="AR208" i="1"/>
  <c r="AL208" i="1"/>
  <c r="AX208" i="1" s="1"/>
  <c r="AR209" i="1"/>
  <c r="AL209" i="1"/>
  <c r="AX209" i="1"/>
  <c r="AR210" i="1"/>
  <c r="AL210" i="1"/>
  <c r="AX210" i="1" s="1"/>
  <c r="AR211" i="1"/>
  <c r="AL211" i="1"/>
  <c r="AX211" i="1"/>
  <c r="AR212" i="1"/>
  <c r="AL212" i="1"/>
  <c r="AX212" i="1" s="1"/>
  <c r="AR213" i="1"/>
  <c r="AL213" i="1"/>
  <c r="AX213" i="1"/>
  <c r="AR214" i="1"/>
  <c r="AL214" i="1"/>
  <c r="AX214" i="1" s="1"/>
  <c r="AR215" i="1"/>
  <c r="AL215" i="1"/>
  <c r="AX215" i="1"/>
  <c r="AR216" i="1"/>
  <c r="AL216" i="1"/>
  <c r="AX216" i="1" s="1"/>
  <c r="AR217" i="1"/>
  <c r="AL217" i="1"/>
  <c r="AX217" i="1"/>
  <c r="AR218" i="1"/>
  <c r="AL218" i="1"/>
  <c r="AX218" i="1" s="1"/>
  <c r="AR219" i="1"/>
  <c r="AL219" i="1"/>
  <c r="AX219" i="1"/>
  <c r="AR220" i="1"/>
  <c r="AL220" i="1"/>
  <c r="AX220" i="1" s="1"/>
  <c r="AR221" i="1"/>
  <c r="AL221" i="1"/>
  <c r="AX221" i="1"/>
  <c r="AR222" i="1"/>
  <c r="AL222" i="1"/>
  <c r="AX222" i="1" s="1"/>
  <c r="AR223" i="1"/>
  <c r="AL223" i="1"/>
  <c r="AX223" i="1"/>
  <c r="AR224" i="1"/>
  <c r="AL224" i="1"/>
  <c r="AX224" i="1" s="1"/>
  <c r="AR225" i="1"/>
  <c r="AL225" i="1"/>
  <c r="AX225" i="1"/>
  <c r="AR226" i="1"/>
  <c r="AL226" i="1"/>
  <c r="AX226" i="1" s="1"/>
  <c r="AR227" i="1"/>
  <c r="AL227" i="1"/>
  <c r="AX227" i="1"/>
  <c r="AR228" i="1"/>
  <c r="AL228" i="1"/>
  <c r="AX228" i="1" s="1"/>
  <c r="AR229" i="1"/>
  <c r="AL229" i="1"/>
  <c r="AX229" i="1"/>
  <c r="AR230" i="1"/>
  <c r="AL230" i="1"/>
  <c r="AX230" i="1" s="1"/>
  <c r="AR231" i="1"/>
  <c r="AL231" i="1"/>
  <c r="AX231" i="1"/>
  <c r="AR232" i="1"/>
  <c r="AL232" i="1"/>
  <c r="AX232" i="1" s="1"/>
  <c r="AR233" i="1"/>
  <c r="AL233" i="1"/>
  <c r="AX233" i="1"/>
  <c r="AR234" i="1"/>
  <c r="AL234" i="1"/>
  <c r="AX234" i="1" s="1"/>
  <c r="AR235" i="1"/>
  <c r="AL235" i="1"/>
  <c r="AX235" i="1"/>
  <c r="AR236" i="1"/>
  <c r="AL236" i="1"/>
  <c r="AX236" i="1" s="1"/>
  <c r="AR237" i="1"/>
  <c r="AL237" i="1"/>
  <c r="AX237" i="1"/>
  <c r="AR238" i="1"/>
  <c r="AL238" i="1"/>
  <c r="AX238" i="1" s="1"/>
  <c r="AR239" i="1"/>
  <c r="AL239" i="1"/>
  <c r="AX239" i="1"/>
  <c r="AR240" i="1"/>
  <c r="AL240" i="1"/>
  <c r="AX240" i="1" s="1"/>
  <c r="AR241" i="1"/>
  <c r="AL241" i="1"/>
  <c r="AX241" i="1"/>
  <c r="AR242" i="1"/>
  <c r="AL242" i="1"/>
  <c r="AX242" i="1" s="1"/>
  <c r="AR243" i="1"/>
  <c r="AL243" i="1"/>
  <c r="AX243" i="1"/>
  <c r="AR244" i="1"/>
  <c r="AL244" i="1"/>
  <c r="AX244" i="1" s="1"/>
  <c r="AR245" i="1"/>
  <c r="AL245" i="1"/>
  <c r="AX245" i="1"/>
  <c r="AR246" i="1"/>
  <c r="AL246" i="1"/>
  <c r="AX246" i="1" s="1"/>
  <c r="AR247" i="1"/>
  <c r="AL247" i="1"/>
  <c r="AX247" i="1"/>
  <c r="AR248" i="1"/>
  <c r="AL248" i="1"/>
  <c r="AX248" i="1" s="1"/>
  <c r="AR249" i="1"/>
  <c r="AL249" i="1"/>
  <c r="AX249" i="1"/>
  <c r="AR250" i="1"/>
  <c r="AL250" i="1"/>
  <c r="AX250" i="1" s="1"/>
  <c r="AR251" i="1"/>
  <c r="AL251" i="1"/>
  <c r="AX251" i="1"/>
  <c r="AR252" i="1"/>
  <c r="AL252" i="1"/>
  <c r="AX252" i="1" s="1"/>
  <c r="AR253" i="1"/>
  <c r="AL253" i="1"/>
  <c r="AX253" i="1"/>
  <c r="AR254" i="1"/>
  <c r="AL254" i="1"/>
  <c r="AX254" i="1" s="1"/>
  <c r="AR255" i="1"/>
  <c r="AL255" i="1"/>
  <c r="AX255" i="1"/>
  <c r="AR256" i="1"/>
  <c r="AL256" i="1"/>
  <c r="AX256" i="1" s="1"/>
  <c r="AR257" i="1"/>
  <c r="AL257" i="1"/>
  <c r="AX257" i="1"/>
  <c r="AR258" i="1"/>
  <c r="AL258" i="1"/>
  <c r="AX258" i="1" s="1"/>
  <c r="AR259" i="1"/>
  <c r="AL259" i="1"/>
  <c r="AX259" i="1"/>
  <c r="AR260" i="1"/>
  <c r="AL260" i="1"/>
  <c r="AX260" i="1" s="1"/>
  <c r="AR261" i="1"/>
  <c r="AL261" i="1"/>
  <c r="AX261" i="1"/>
  <c r="AR262" i="1"/>
  <c r="AL262" i="1"/>
  <c r="AX262" i="1" s="1"/>
  <c r="AR263" i="1"/>
  <c r="AL263" i="1"/>
  <c r="AX263" i="1"/>
  <c r="AR264" i="1"/>
  <c r="AL264" i="1"/>
  <c r="AX264" i="1" s="1"/>
  <c r="AR265" i="1"/>
  <c r="AL265" i="1"/>
  <c r="AX265" i="1"/>
  <c r="AR266" i="1"/>
  <c r="AL266" i="1"/>
  <c r="AX266" i="1" s="1"/>
  <c r="AR267" i="1"/>
  <c r="AL267" i="1"/>
  <c r="AX267" i="1"/>
  <c r="AR268" i="1"/>
  <c r="AL268" i="1"/>
  <c r="AX268" i="1" s="1"/>
  <c r="AR269" i="1"/>
  <c r="AL269" i="1"/>
  <c r="AX269" i="1"/>
  <c r="AR270" i="1"/>
  <c r="AL270" i="1"/>
  <c r="AX270" i="1" s="1"/>
  <c r="AR271" i="1"/>
  <c r="AL271" i="1"/>
  <c r="AX271" i="1"/>
  <c r="AR272" i="1"/>
  <c r="AL272" i="1"/>
  <c r="AX272" i="1" s="1"/>
  <c r="AR273" i="1"/>
  <c r="AL273" i="1"/>
  <c r="AX273" i="1"/>
  <c r="AR274" i="1"/>
  <c r="AL274" i="1"/>
  <c r="AX274" i="1" s="1"/>
  <c r="AR275" i="1"/>
  <c r="AL275" i="1"/>
  <c r="AX275" i="1"/>
  <c r="AR276" i="1"/>
  <c r="AL276" i="1"/>
  <c r="AX276" i="1" s="1"/>
  <c r="AR277" i="1"/>
  <c r="AL277" i="1"/>
  <c r="AX277" i="1"/>
  <c r="AR278" i="1"/>
  <c r="AL278" i="1"/>
  <c r="AX278" i="1" s="1"/>
  <c r="AR279" i="1"/>
  <c r="AL279" i="1"/>
  <c r="AX279" i="1"/>
  <c r="AR280" i="1"/>
  <c r="AL280" i="1"/>
  <c r="AX280" i="1" s="1"/>
  <c r="AR281" i="1"/>
  <c r="AL281" i="1"/>
  <c r="AX281" i="1"/>
  <c r="AR282" i="1"/>
  <c r="AL282" i="1"/>
  <c r="AX282" i="1" s="1"/>
  <c r="AR283" i="1"/>
  <c r="AL283" i="1"/>
  <c r="AX283" i="1"/>
  <c r="AR284" i="1"/>
  <c r="AL284" i="1"/>
  <c r="AX284" i="1" s="1"/>
  <c r="AR285" i="1"/>
  <c r="AL285" i="1"/>
  <c r="AX285" i="1"/>
  <c r="AR286" i="1"/>
  <c r="AL286" i="1"/>
  <c r="AX286" i="1" s="1"/>
  <c r="AR287" i="1"/>
  <c r="AL287" i="1"/>
  <c r="AX287" i="1"/>
  <c r="AR288" i="1"/>
  <c r="AL288" i="1"/>
  <c r="AX288" i="1" s="1"/>
  <c r="AR289" i="1"/>
  <c r="AL289" i="1"/>
  <c r="AX289" i="1"/>
  <c r="AR290" i="1"/>
  <c r="AL290" i="1"/>
  <c r="AX290" i="1" s="1"/>
  <c r="AR291" i="1"/>
  <c r="AL291" i="1"/>
  <c r="AX291" i="1"/>
  <c r="AR292" i="1"/>
  <c r="AL292" i="1"/>
  <c r="AX292" i="1" s="1"/>
  <c r="AR293" i="1"/>
  <c r="AL293" i="1"/>
  <c r="AX293" i="1"/>
  <c r="AR294" i="1"/>
  <c r="AL294" i="1"/>
  <c r="AX294" i="1"/>
  <c r="AR295" i="1"/>
  <c r="AL295" i="1"/>
  <c r="AX295" i="1"/>
  <c r="AR296" i="1"/>
  <c r="AL296" i="1"/>
  <c r="AX296" i="1" s="1"/>
  <c r="AR297" i="1"/>
  <c r="AL297" i="1"/>
  <c r="AX297" i="1"/>
  <c r="AR298" i="1"/>
  <c r="AL298" i="1"/>
  <c r="AX298" i="1" s="1"/>
  <c r="AR299" i="1"/>
  <c r="AL299" i="1"/>
  <c r="AX299" i="1"/>
  <c r="AR300" i="1"/>
  <c r="AL300" i="1"/>
  <c r="AX300" i="1" s="1"/>
  <c r="AR301" i="1"/>
  <c r="AL301" i="1"/>
  <c r="AX301" i="1"/>
  <c r="AR302" i="1"/>
  <c r="AL302" i="1"/>
  <c r="AX302" i="1"/>
  <c r="AR303" i="1"/>
  <c r="AL303" i="1"/>
  <c r="AX303" i="1"/>
  <c r="AR304" i="1"/>
  <c r="AL304" i="1"/>
  <c r="AX304" i="1" s="1"/>
  <c r="AR305" i="1"/>
  <c r="AL305" i="1"/>
  <c r="AX305" i="1"/>
  <c r="AR306" i="1"/>
  <c r="AL306" i="1"/>
  <c r="AX306" i="1" s="1"/>
  <c r="AR307" i="1"/>
  <c r="AL307" i="1"/>
  <c r="AX307" i="1"/>
  <c r="AR308" i="1"/>
  <c r="AL308" i="1"/>
  <c r="AX308" i="1" s="1"/>
  <c r="AR309" i="1"/>
  <c r="AL309" i="1"/>
  <c r="AX309" i="1"/>
  <c r="AR310" i="1"/>
  <c r="AL310" i="1"/>
  <c r="AX310" i="1"/>
  <c r="AR311" i="1"/>
  <c r="AL311" i="1"/>
  <c r="AX311" i="1"/>
  <c r="AR312" i="1"/>
  <c r="AL312" i="1"/>
  <c r="AX312" i="1" s="1"/>
  <c r="AR313" i="1"/>
  <c r="AL313" i="1"/>
  <c r="AX313" i="1"/>
  <c r="AR314" i="1"/>
  <c r="AL314" i="1"/>
  <c r="AX314" i="1" s="1"/>
  <c r="AR315" i="1"/>
  <c r="AL315" i="1"/>
  <c r="AX315" i="1"/>
  <c r="AR316" i="1"/>
  <c r="AL316" i="1"/>
  <c r="AX316" i="1" s="1"/>
  <c r="AR317" i="1"/>
  <c r="AL317" i="1"/>
  <c r="AX317" i="1"/>
  <c r="AR318" i="1"/>
  <c r="AL318" i="1"/>
  <c r="AX318" i="1"/>
  <c r="AR319" i="1"/>
  <c r="AL319" i="1"/>
  <c r="AX319" i="1"/>
  <c r="AR320" i="1"/>
  <c r="AL320" i="1"/>
  <c r="AX320" i="1" s="1"/>
  <c r="AR321" i="1"/>
  <c r="AL321" i="1"/>
  <c r="AX321" i="1"/>
  <c r="AR322" i="1"/>
  <c r="AL322" i="1"/>
  <c r="AX322" i="1" s="1"/>
  <c r="AR323" i="1"/>
  <c r="AL323" i="1"/>
  <c r="AX323" i="1"/>
  <c r="AR324" i="1"/>
  <c r="AL324" i="1"/>
  <c r="AX324" i="1" s="1"/>
  <c r="AR325" i="1"/>
  <c r="AL325" i="1"/>
  <c r="AX325" i="1"/>
  <c r="AR326" i="1"/>
  <c r="AL326" i="1"/>
  <c r="AX326" i="1"/>
  <c r="AR327" i="1"/>
  <c r="AL327" i="1"/>
  <c r="AX327" i="1"/>
  <c r="AR328" i="1"/>
  <c r="AL328" i="1"/>
  <c r="AX328" i="1" s="1"/>
  <c r="AR329" i="1"/>
  <c r="AL329" i="1"/>
  <c r="AX329" i="1"/>
  <c r="AR330" i="1"/>
  <c r="AL330" i="1"/>
  <c r="AX330" i="1" s="1"/>
  <c r="AR331" i="1"/>
  <c r="AL331" i="1"/>
  <c r="AX331" i="1"/>
  <c r="AR332" i="1"/>
  <c r="AL332" i="1"/>
  <c r="AX332" i="1" s="1"/>
  <c r="AR333" i="1"/>
  <c r="AL333" i="1"/>
  <c r="AX333" i="1"/>
  <c r="AR334" i="1"/>
  <c r="AL334" i="1"/>
  <c r="AX334" i="1"/>
  <c r="AR335" i="1"/>
  <c r="AL335" i="1"/>
  <c r="AX335" i="1"/>
  <c r="AR336" i="1"/>
  <c r="AL336" i="1"/>
  <c r="AX336" i="1" s="1"/>
  <c r="AR337" i="1"/>
  <c r="AL337" i="1"/>
  <c r="AX337" i="1"/>
  <c r="AR338" i="1"/>
  <c r="AL338" i="1"/>
  <c r="AX338" i="1" s="1"/>
  <c r="AR339" i="1"/>
  <c r="AL339" i="1"/>
  <c r="AX339" i="1"/>
  <c r="AR340" i="1"/>
  <c r="AL340" i="1"/>
  <c r="AX340" i="1" s="1"/>
  <c r="AR341" i="1"/>
  <c r="AL341" i="1"/>
  <c r="AX341" i="1"/>
  <c r="AR342" i="1"/>
  <c r="AL342" i="1"/>
  <c r="AX342" i="1"/>
  <c r="AR343" i="1"/>
  <c r="AL343" i="1"/>
  <c r="AX343" i="1"/>
  <c r="AR344" i="1"/>
  <c r="AL344" i="1"/>
  <c r="AX344" i="1" s="1"/>
  <c r="AR345" i="1"/>
  <c r="AL345" i="1"/>
  <c r="AX345" i="1"/>
  <c r="AR346" i="1"/>
  <c r="AL346" i="1"/>
  <c r="AX346" i="1" s="1"/>
  <c r="AR347" i="1"/>
  <c r="AL347" i="1"/>
  <c r="AX347" i="1"/>
  <c r="AR348" i="1"/>
  <c r="AL348" i="1"/>
  <c r="AX348" i="1" s="1"/>
  <c r="AR349" i="1"/>
  <c r="AL349" i="1"/>
  <c r="AX349" i="1"/>
  <c r="AR350" i="1"/>
  <c r="AL350" i="1"/>
  <c r="AX350" i="1"/>
  <c r="AR351" i="1"/>
  <c r="AL351" i="1"/>
  <c r="AX351" i="1"/>
  <c r="AR352" i="1"/>
  <c r="AL352" i="1"/>
  <c r="AX352" i="1" s="1"/>
  <c r="AR353" i="1"/>
  <c r="AL353" i="1"/>
  <c r="AX353" i="1"/>
  <c r="AR354" i="1"/>
  <c r="AL354" i="1"/>
  <c r="AX354" i="1" s="1"/>
  <c r="AR355" i="1"/>
  <c r="AL355" i="1"/>
  <c r="AX355" i="1"/>
  <c r="AR356" i="1"/>
  <c r="AL356" i="1"/>
  <c r="AX356" i="1" s="1"/>
  <c r="AR357" i="1"/>
  <c r="AL357" i="1"/>
  <c r="AX357" i="1"/>
  <c r="AR358" i="1"/>
  <c r="AL358" i="1"/>
  <c r="AX358" i="1"/>
  <c r="AR359" i="1"/>
  <c r="AL359" i="1"/>
  <c r="AX359" i="1"/>
  <c r="AR360" i="1"/>
  <c r="AL360" i="1"/>
  <c r="AX360" i="1" s="1"/>
  <c r="AR361" i="1"/>
  <c r="AL361" i="1"/>
  <c r="AX361" i="1"/>
  <c r="AR362" i="1"/>
  <c r="AL362" i="1"/>
  <c r="AX362" i="1" s="1"/>
  <c r="AR363" i="1"/>
  <c r="AL363" i="1"/>
  <c r="AX363" i="1"/>
  <c r="AR364" i="1"/>
  <c r="AL364" i="1"/>
  <c r="AX364" i="1" s="1"/>
  <c r="AR365" i="1"/>
  <c r="AL365" i="1"/>
  <c r="AX365" i="1"/>
  <c r="AR366" i="1"/>
  <c r="AL366" i="1"/>
  <c r="AX366" i="1"/>
  <c r="AR367" i="1"/>
  <c r="AL367" i="1"/>
  <c r="AX367" i="1"/>
  <c r="AR368" i="1"/>
  <c r="AL368" i="1"/>
  <c r="AX368" i="1" s="1"/>
  <c r="AR369" i="1"/>
  <c r="AL369" i="1"/>
  <c r="AX369" i="1"/>
  <c r="AR370" i="1"/>
  <c r="AL370" i="1"/>
  <c r="AX370" i="1" s="1"/>
  <c r="AR371" i="1"/>
  <c r="AL371" i="1"/>
  <c r="AX371" i="1"/>
  <c r="AR372" i="1"/>
  <c r="AL372" i="1"/>
  <c r="AX372" i="1" s="1"/>
  <c r="AR373" i="1"/>
  <c r="AL373" i="1"/>
  <c r="AX373" i="1"/>
  <c r="AR374" i="1"/>
  <c r="AL374" i="1"/>
  <c r="AX374" i="1"/>
  <c r="AR375" i="1"/>
  <c r="AL375" i="1"/>
  <c r="AX375" i="1"/>
  <c r="AR376" i="1"/>
  <c r="AL376" i="1"/>
  <c r="AX376" i="1" s="1"/>
  <c r="AR377" i="1"/>
  <c r="AL377" i="1"/>
  <c r="AX377" i="1"/>
  <c r="AR378" i="1"/>
  <c r="AL378" i="1"/>
  <c r="AX378" i="1" s="1"/>
  <c r="AR379" i="1"/>
  <c r="AL379" i="1"/>
  <c r="AX379" i="1"/>
  <c r="AR380" i="1"/>
  <c r="AL380" i="1"/>
  <c r="AX380" i="1" s="1"/>
  <c r="AR381" i="1"/>
  <c r="AL381" i="1"/>
  <c r="AX381" i="1"/>
  <c r="AR382" i="1"/>
  <c r="AL382" i="1"/>
  <c r="AX382" i="1"/>
  <c r="AR383" i="1"/>
  <c r="AL383" i="1"/>
  <c r="AX383" i="1"/>
  <c r="AR384" i="1"/>
  <c r="AL384" i="1"/>
  <c r="AX384" i="1" s="1"/>
  <c r="AR385" i="1"/>
  <c r="AL385" i="1"/>
  <c r="AX385" i="1"/>
  <c r="AR386" i="1"/>
  <c r="AL386" i="1"/>
  <c r="AX386" i="1" s="1"/>
  <c r="AR387" i="1"/>
  <c r="AL387" i="1"/>
  <c r="AX387" i="1"/>
  <c r="AR388" i="1"/>
  <c r="AL388" i="1"/>
  <c r="AX388" i="1" s="1"/>
  <c r="AR389" i="1"/>
  <c r="AL389" i="1"/>
  <c r="AX389" i="1"/>
  <c r="AR390" i="1"/>
  <c r="AL390" i="1"/>
  <c r="AX390" i="1"/>
  <c r="AR391" i="1"/>
  <c r="AL391" i="1"/>
  <c r="AX391" i="1"/>
  <c r="AR392" i="1"/>
  <c r="AL392" i="1"/>
  <c r="AX392" i="1" s="1"/>
  <c r="AR393" i="1"/>
  <c r="AL393" i="1"/>
  <c r="AX393" i="1"/>
  <c r="AR394" i="1"/>
  <c r="AL394" i="1"/>
  <c r="AX394" i="1" s="1"/>
  <c r="AR395" i="1"/>
  <c r="AL395" i="1"/>
  <c r="AX395" i="1"/>
  <c r="AR396" i="1"/>
  <c r="AL396" i="1"/>
  <c r="AX396" i="1" s="1"/>
  <c r="AR397" i="1"/>
  <c r="AL397" i="1"/>
  <c r="AX397" i="1"/>
  <c r="AR398" i="1"/>
  <c r="AL398" i="1"/>
  <c r="AX398" i="1" s="1"/>
  <c r="AR399" i="1"/>
  <c r="AL399" i="1"/>
  <c r="AX399" i="1"/>
  <c r="AR400" i="1"/>
  <c r="AL400" i="1"/>
  <c r="AX400" i="1" s="1"/>
  <c r="AR401" i="1"/>
  <c r="AL401" i="1"/>
  <c r="AX401" i="1"/>
  <c r="AR402" i="1"/>
  <c r="AL402" i="1"/>
  <c r="AX402" i="1" s="1"/>
  <c r="AR403" i="1"/>
  <c r="AL403" i="1"/>
  <c r="AX403" i="1"/>
  <c r="AR404" i="1"/>
  <c r="AL404" i="1"/>
  <c r="AX404" i="1" s="1"/>
  <c r="AR405" i="1"/>
  <c r="AL405" i="1"/>
  <c r="AX405" i="1"/>
  <c r="AR406" i="1"/>
  <c r="AL406" i="1"/>
  <c r="AX406" i="1" s="1"/>
  <c r="AR407" i="1"/>
  <c r="AL407" i="1"/>
  <c r="AX407" i="1"/>
  <c r="AR408" i="1"/>
  <c r="AL408" i="1"/>
  <c r="AX408" i="1" s="1"/>
  <c r="AR409" i="1"/>
  <c r="AL409" i="1"/>
  <c r="AX409" i="1"/>
  <c r="AR410" i="1"/>
  <c r="AL410" i="1"/>
  <c r="AX410" i="1" s="1"/>
  <c r="AR411" i="1"/>
  <c r="AL411" i="1"/>
  <c r="AX411" i="1"/>
  <c r="AR412" i="1"/>
  <c r="AL412" i="1"/>
  <c r="AX412" i="1" s="1"/>
  <c r="AR413" i="1"/>
  <c r="AL413" i="1"/>
  <c r="AX413" i="1"/>
  <c r="AR414" i="1"/>
  <c r="AL414" i="1"/>
  <c r="AX414" i="1" s="1"/>
  <c r="AR415" i="1"/>
  <c r="AL415" i="1"/>
  <c r="AX415" i="1"/>
  <c r="AR416" i="1"/>
  <c r="AL416" i="1"/>
  <c r="AX416" i="1" s="1"/>
  <c r="AR417" i="1"/>
  <c r="AL417" i="1"/>
  <c r="AX417" i="1"/>
  <c r="AR418" i="1"/>
  <c r="AL418" i="1"/>
  <c r="AX418" i="1" s="1"/>
  <c r="AR419" i="1"/>
  <c r="AL419" i="1"/>
  <c r="AX419" i="1"/>
  <c r="AR420" i="1"/>
  <c r="AL420" i="1"/>
  <c r="AX420" i="1" s="1"/>
  <c r="AR421" i="1"/>
  <c r="AL421" i="1"/>
  <c r="AX421" i="1"/>
  <c r="AR422" i="1"/>
  <c r="AL422" i="1"/>
  <c r="AX422" i="1" s="1"/>
  <c r="AR423" i="1"/>
  <c r="AL423" i="1"/>
  <c r="AX423" i="1"/>
  <c r="AR424" i="1"/>
  <c r="AL424" i="1"/>
  <c r="AX424" i="1" s="1"/>
  <c r="AR425" i="1"/>
  <c r="AL425" i="1"/>
  <c r="AX425" i="1"/>
  <c r="AR426" i="1"/>
  <c r="AL426" i="1"/>
  <c r="AX426" i="1" s="1"/>
  <c r="AR427" i="1"/>
  <c r="AL427" i="1"/>
  <c r="AX427" i="1"/>
  <c r="AR428" i="1"/>
  <c r="AL428" i="1"/>
  <c r="AX428" i="1" s="1"/>
  <c r="AR429" i="1"/>
  <c r="AL429" i="1"/>
  <c r="AX429" i="1"/>
  <c r="AR430" i="1"/>
  <c r="AL430" i="1"/>
  <c r="AX430" i="1" s="1"/>
  <c r="AR431" i="1"/>
  <c r="AL431" i="1"/>
  <c r="AX431" i="1"/>
  <c r="AR432" i="1"/>
  <c r="AL432" i="1"/>
  <c r="AX432" i="1" s="1"/>
  <c r="AR433" i="1"/>
  <c r="AL433" i="1"/>
  <c r="AX433" i="1"/>
  <c r="AR434" i="1"/>
  <c r="AL434" i="1"/>
  <c r="AX434" i="1" s="1"/>
  <c r="AR435" i="1"/>
  <c r="AL435" i="1"/>
  <c r="AX435" i="1"/>
  <c r="AR436" i="1"/>
  <c r="AL436" i="1"/>
  <c r="AX436" i="1" s="1"/>
  <c r="AR437" i="1"/>
  <c r="AL437" i="1"/>
  <c r="AX437" i="1"/>
  <c r="AR438" i="1"/>
  <c r="AL438" i="1"/>
  <c r="AX438" i="1" s="1"/>
  <c r="AR439" i="1"/>
  <c r="AL439" i="1"/>
  <c r="AX439" i="1"/>
  <c r="AR440" i="1"/>
  <c r="AL440" i="1"/>
  <c r="AX440" i="1" s="1"/>
  <c r="AR441" i="1"/>
  <c r="AL441" i="1"/>
  <c r="AX441" i="1"/>
  <c r="AR442" i="1"/>
  <c r="AL442" i="1"/>
  <c r="AX442" i="1" s="1"/>
  <c r="AR443" i="1"/>
  <c r="AL443" i="1"/>
  <c r="AX443" i="1"/>
  <c r="AR444" i="1"/>
  <c r="AL444" i="1"/>
  <c r="AX444" i="1" s="1"/>
  <c r="AR445" i="1"/>
  <c r="AL445" i="1"/>
  <c r="AX445" i="1"/>
  <c r="AR446" i="1"/>
  <c r="AL446" i="1"/>
  <c r="AX446" i="1" s="1"/>
  <c r="AR447" i="1"/>
  <c r="AL447" i="1"/>
  <c r="AX447" i="1"/>
  <c r="AR448" i="1"/>
  <c r="AL448" i="1"/>
  <c r="AX448" i="1" s="1"/>
  <c r="AR449" i="1"/>
  <c r="AL449" i="1"/>
  <c r="AX449" i="1"/>
  <c r="AR450" i="1"/>
  <c r="AL450" i="1"/>
  <c r="AX450" i="1" s="1"/>
  <c r="AR451" i="1"/>
  <c r="AL451" i="1"/>
  <c r="AX451" i="1"/>
  <c r="AR452" i="1"/>
  <c r="AL452" i="1"/>
  <c r="AX452" i="1" s="1"/>
  <c r="AR453" i="1"/>
  <c r="AL453" i="1"/>
  <c r="AX453" i="1"/>
  <c r="AR454" i="1"/>
  <c r="AL454" i="1"/>
  <c r="AX454" i="1" s="1"/>
  <c r="AR455" i="1"/>
  <c r="AL455" i="1"/>
  <c r="AX455" i="1"/>
  <c r="AR456" i="1"/>
  <c r="AL456" i="1"/>
  <c r="AX456" i="1" s="1"/>
  <c r="AR457" i="1"/>
  <c r="AL457" i="1"/>
  <c r="AX457" i="1"/>
  <c r="AR458" i="1"/>
  <c r="AL458" i="1"/>
  <c r="AX458" i="1" s="1"/>
  <c r="AR459" i="1"/>
  <c r="AL459" i="1"/>
  <c r="AX459" i="1"/>
  <c r="AR460" i="1"/>
  <c r="AL460" i="1"/>
  <c r="AX460" i="1" s="1"/>
  <c r="AR461" i="1"/>
  <c r="AL461" i="1"/>
  <c r="AX461" i="1"/>
  <c r="AR462" i="1"/>
  <c r="AL462" i="1"/>
  <c r="AX462" i="1" s="1"/>
  <c r="AR463" i="1"/>
  <c r="AL463" i="1"/>
  <c r="AX463" i="1"/>
  <c r="AR464" i="1"/>
  <c r="AL464" i="1"/>
  <c r="AX464" i="1" s="1"/>
  <c r="AR465" i="1"/>
  <c r="AL465" i="1"/>
  <c r="AX465" i="1"/>
  <c r="AR466" i="1"/>
  <c r="AL466" i="1"/>
  <c r="AX466" i="1" s="1"/>
  <c r="AR467" i="1"/>
  <c r="AL467" i="1"/>
  <c r="AX467" i="1"/>
  <c r="AR468" i="1"/>
  <c r="AL468" i="1"/>
  <c r="AX468" i="1" s="1"/>
  <c r="AR469" i="1"/>
  <c r="AL469" i="1"/>
  <c r="AX469" i="1"/>
  <c r="AR470" i="1"/>
  <c r="AL470" i="1"/>
  <c r="AX470" i="1" s="1"/>
  <c r="AR471" i="1"/>
  <c r="AL471" i="1"/>
  <c r="AX471" i="1"/>
  <c r="AR472" i="1"/>
  <c r="AL472" i="1"/>
  <c r="AX472" i="1" s="1"/>
  <c r="AR473" i="1"/>
  <c r="AL473" i="1"/>
  <c r="AX473" i="1"/>
  <c r="AR474" i="1"/>
  <c r="AL474" i="1"/>
  <c r="AX474" i="1" s="1"/>
  <c r="AR475" i="1"/>
  <c r="AL475" i="1"/>
  <c r="AX475" i="1"/>
  <c r="AR476" i="1"/>
  <c r="AL476" i="1"/>
  <c r="AX476" i="1" s="1"/>
  <c r="AR477" i="1"/>
  <c r="AL477" i="1"/>
  <c r="AX477" i="1"/>
  <c r="AR478" i="1"/>
  <c r="AL478" i="1"/>
  <c r="AX478" i="1" s="1"/>
  <c r="AR479" i="1"/>
  <c r="AL479" i="1"/>
  <c r="AX479" i="1"/>
  <c r="AR480" i="1"/>
  <c r="AL480" i="1"/>
  <c r="AX480" i="1" s="1"/>
  <c r="AR481" i="1"/>
  <c r="AL481" i="1"/>
  <c r="AX481" i="1"/>
  <c r="AR482" i="1"/>
  <c r="AL482" i="1"/>
  <c r="AX482" i="1" s="1"/>
  <c r="AR483" i="1"/>
  <c r="AL483" i="1"/>
  <c r="AX483" i="1"/>
  <c r="AR484" i="1"/>
  <c r="AL484" i="1"/>
  <c r="AX484" i="1" s="1"/>
  <c r="AR485" i="1"/>
  <c r="AL485" i="1"/>
  <c r="AX485" i="1"/>
  <c r="AR486" i="1"/>
  <c r="AL486" i="1"/>
  <c r="AX486" i="1" s="1"/>
  <c r="AR487" i="1"/>
  <c r="AL487" i="1"/>
  <c r="AX487" i="1"/>
  <c r="AR488" i="1"/>
  <c r="AL488" i="1"/>
  <c r="AX488" i="1" s="1"/>
  <c r="AR489" i="1"/>
  <c r="AL489" i="1"/>
  <c r="AX489" i="1"/>
  <c r="AR490" i="1"/>
  <c r="AL490" i="1"/>
  <c r="AX490" i="1" s="1"/>
  <c r="AR491" i="1"/>
  <c r="AL491" i="1"/>
  <c r="AX491" i="1"/>
  <c r="AR492" i="1"/>
  <c r="AL492" i="1"/>
  <c r="AX492" i="1" s="1"/>
  <c r="AR493" i="1"/>
  <c r="AL493" i="1"/>
  <c r="AX493" i="1"/>
  <c r="AR494" i="1"/>
  <c r="AL494" i="1"/>
  <c r="AX494" i="1" s="1"/>
  <c r="AR495" i="1"/>
  <c r="AL495" i="1"/>
  <c r="AX495" i="1"/>
  <c r="AR496" i="1"/>
  <c r="AL496" i="1"/>
  <c r="AX496" i="1" s="1"/>
  <c r="AR497" i="1"/>
  <c r="AL497" i="1"/>
  <c r="AX497" i="1"/>
  <c r="AR498" i="1"/>
  <c r="AL498" i="1"/>
  <c r="AX498" i="1" s="1"/>
  <c r="AR499" i="1"/>
  <c r="AL499" i="1"/>
  <c r="AX499" i="1"/>
  <c r="AR500" i="1"/>
  <c r="AL500" i="1"/>
  <c r="AX500" i="1" s="1"/>
  <c r="AR501" i="1"/>
  <c r="AL501" i="1"/>
  <c r="AX501" i="1"/>
  <c r="AR502" i="1"/>
  <c r="AL502" i="1"/>
  <c r="AX502" i="1" s="1"/>
  <c r="AR503" i="1"/>
  <c r="AL503" i="1"/>
  <c r="AX503" i="1"/>
  <c r="AR504" i="1"/>
  <c r="AL504" i="1"/>
  <c r="AX504" i="1" s="1"/>
  <c r="AH7" i="1"/>
  <c r="A4" i="2"/>
  <c r="AM45" i="1"/>
  <c r="AM49" i="1"/>
  <c r="AM53" i="1"/>
  <c r="AM61" i="1"/>
  <c r="AM69" i="1"/>
  <c r="AM70" i="1"/>
  <c r="AM85" i="1"/>
  <c r="AM109" i="1"/>
  <c r="AM117" i="1"/>
  <c r="AM125" i="1"/>
  <c r="AM129" i="1"/>
  <c r="AM133" i="1"/>
  <c r="AM143" i="1"/>
  <c r="AM197" i="1"/>
  <c r="AM205" i="1"/>
  <c r="AM206" i="1"/>
  <c r="AM207" i="1"/>
  <c r="AM213" i="1"/>
  <c r="AM215" i="1"/>
  <c r="AM223" i="1"/>
  <c r="AM257" i="1"/>
  <c r="AM261" i="1"/>
  <c r="AM263" i="1"/>
  <c r="AM295" i="1"/>
  <c r="AM305" i="1"/>
  <c r="AM314" i="1"/>
  <c r="AM317" i="1"/>
  <c r="AM321" i="1"/>
  <c r="AM325" i="1"/>
  <c r="AM327" i="1"/>
  <c r="AM333" i="1"/>
  <c r="AM339" i="1"/>
  <c r="AM373" i="1"/>
  <c r="AM375" i="1"/>
  <c r="AM376" i="1"/>
  <c r="AM384" i="1"/>
  <c r="AM391" i="1"/>
  <c r="AM392" i="1"/>
  <c r="AM400" i="1"/>
  <c r="AM401" i="1"/>
  <c r="AM407" i="1"/>
  <c r="AM424" i="1"/>
  <c r="AM453" i="1"/>
  <c r="AM455" i="1"/>
  <c r="AM461" i="1"/>
  <c r="AM464" i="1"/>
  <c r="AM465" i="1"/>
  <c r="AM467" i="1"/>
  <c r="AM469" i="1"/>
  <c r="AM471" i="1"/>
  <c r="AM496" i="1"/>
  <c r="AM497" i="1"/>
  <c r="AM499" i="1"/>
  <c r="AM504" i="1"/>
  <c r="AM31" i="1"/>
  <c r="AM25" i="1"/>
  <c r="AY6" i="1"/>
  <c r="AY7" i="1"/>
  <c r="AY8" i="1"/>
  <c r="AK8" i="1"/>
  <c r="AY9" i="1"/>
  <c r="AK9" i="1"/>
  <c r="AY10" i="1"/>
  <c r="AK10" i="1"/>
  <c r="AY11" i="1"/>
  <c r="AK11" i="1"/>
  <c r="AY12" i="1"/>
  <c r="AK12" i="1"/>
  <c r="AY13" i="1"/>
  <c r="AK13" i="1"/>
  <c r="AY14" i="1"/>
  <c r="AK14" i="1"/>
  <c r="AY15" i="1"/>
  <c r="AK15" i="1"/>
  <c r="AY16" i="1"/>
  <c r="AK16" i="1"/>
  <c r="AY17" i="1"/>
  <c r="AK17" i="1"/>
  <c r="AY18" i="1"/>
  <c r="AK18" i="1"/>
  <c r="AY19" i="1"/>
  <c r="AK19" i="1"/>
  <c r="AY20" i="1"/>
  <c r="AK20" i="1"/>
  <c r="AS21" i="1"/>
  <c r="AU21" i="1"/>
  <c r="AY21" i="1"/>
  <c r="AK21" i="1"/>
  <c r="AS22" i="1"/>
  <c r="AU22" i="1"/>
  <c r="AY22" i="1"/>
  <c r="AK22" i="1"/>
  <c r="AS23" i="1"/>
  <c r="AU23" i="1"/>
  <c r="AY23" i="1"/>
  <c r="AK23" i="1"/>
  <c r="AS24" i="1"/>
  <c r="AU24" i="1"/>
  <c r="AY24" i="1"/>
  <c r="AS25" i="1"/>
  <c r="AU25" i="1"/>
  <c r="AY25" i="1"/>
  <c r="AK25" i="1"/>
  <c r="AS26" i="1"/>
  <c r="AU26" i="1"/>
  <c r="AY26" i="1"/>
  <c r="AK26" i="1"/>
  <c r="AS27" i="1"/>
  <c r="AU27" i="1"/>
  <c r="AY27" i="1"/>
  <c r="AK27" i="1"/>
  <c r="AS28" i="1"/>
  <c r="AU28" i="1"/>
  <c r="AY28" i="1"/>
  <c r="AK28" i="1"/>
  <c r="AS29" i="1"/>
  <c r="AU29" i="1"/>
  <c r="AY29" i="1"/>
  <c r="AK29" i="1"/>
  <c r="AS30" i="1"/>
  <c r="AU30" i="1"/>
  <c r="AY30" i="1"/>
  <c r="AK30" i="1"/>
  <c r="AS31" i="1"/>
  <c r="AU31" i="1"/>
  <c r="AY31" i="1"/>
  <c r="AK31" i="1"/>
  <c r="AS32" i="1"/>
  <c r="AU32" i="1"/>
  <c r="AY32" i="1"/>
  <c r="AK32" i="1"/>
  <c r="AS33" i="1"/>
  <c r="AU33" i="1"/>
  <c r="AY33" i="1"/>
  <c r="AK33" i="1"/>
  <c r="AS34" i="1"/>
  <c r="AU34" i="1"/>
  <c r="AY34" i="1"/>
  <c r="AK34" i="1"/>
  <c r="AS35" i="1"/>
  <c r="AU35" i="1"/>
  <c r="AY35" i="1"/>
  <c r="AK35" i="1"/>
  <c r="AS36" i="1"/>
  <c r="AU36" i="1"/>
  <c r="AY36" i="1"/>
  <c r="AK36" i="1"/>
  <c r="AS37" i="1"/>
  <c r="AU37" i="1"/>
  <c r="AY37" i="1"/>
  <c r="AK37" i="1"/>
  <c r="AS38" i="1"/>
  <c r="AU38" i="1"/>
  <c r="AY38" i="1"/>
  <c r="AK38" i="1"/>
  <c r="AS39" i="1"/>
  <c r="AU39" i="1"/>
  <c r="AY39" i="1"/>
  <c r="AK39" i="1"/>
  <c r="AS40" i="1"/>
  <c r="AU40" i="1"/>
  <c r="AY40" i="1"/>
  <c r="AK40" i="1"/>
  <c r="AS41" i="1"/>
  <c r="AU41" i="1"/>
  <c r="AY41" i="1"/>
  <c r="AK41" i="1"/>
  <c r="AS42" i="1"/>
  <c r="AU42" i="1"/>
  <c r="AY42" i="1"/>
  <c r="AK42" i="1"/>
  <c r="AS43" i="1"/>
  <c r="AU43" i="1"/>
  <c r="AY43" i="1"/>
  <c r="AK43" i="1"/>
  <c r="AS44" i="1"/>
  <c r="AU44" i="1"/>
  <c r="AY44" i="1"/>
  <c r="AK44" i="1"/>
  <c r="AS45" i="1"/>
  <c r="AU45" i="1"/>
  <c r="AY45" i="1"/>
  <c r="AK45" i="1"/>
  <c r="AS46" i="1"/>
  <c r="AU46" i="1"/>
  <c r="AY46" i="1"/>
  <c r="AK46" i="1"/>
  <c r="AS47" i="1"/>
  <c r="AU47" i="1"/>
  <c r="AY47" i="1"/>
  <c r="AK47" i="1"/>
  <c r="AS48" i="1"/>
  <c r="AU48" i="1"/>
  <c r="AY48" i="1"/>
  <c r="AK48" i="1"/>
  <c r="AS49" i="1"/>
  <c r="AU49" i="1"/>
  <c r="AY49" i="1"/>
  <c r="AK49" i="1"/>
  <c r="AS50" i="1"/>
  <c r="AU50" i="1"/>
  <c r="AY50" i="1"/>
  <c r="AK50" i="1"/>
  <c r="AS51" i="1"/>
  <c r="AU51" i="1"/>
  <c r="AY51" i="1"/>
  <c r="AK51" i="1"/>
  <c r="AS52" i="1"/>
  <c r="AU52" i="1"/>
  <c r="AY52" i="1"/>
  <c r="AK52" i="1"/>
  <c r="AS53" i="1"/>
  <c r="AU53" i="1"/>
  <c r="AY53" i="1"/>
  <c r="AK53" i="1"/>
  <c r="AS54" i="1"/>
  <c r="AU54" i="1"/>
  <c r="AY54" i="1"/>
  <c r="AK54" i="1"/>
  <c r="AS55" i="1"/>
  <c r="AU55" i="1"/>
  <c r="AY55" i="1"/>
  <c r="AK55" i="1"/>
  <c r="AS56" i="1"/>
  <c r="AU56" i="1"/>
  <c r="AY56" i="1"/>
  <c r="AS57" i="1"/>
  <c r="AU57" i="1"/>
  <c r="AY57" i="1"/>
  <c r="AK57" i="1"/>
  <c r="AS58" i="1"/>
  <c r="AU58" i="1"/>
  <c r="AY58" i="1"/>
  <c r="AK58" i="1"/>
  <c r="AS59" i="1"/>
  <c r="AU59" i="1"/>
  <c r="AY59" i="1"/>
  <c r="AK59" i="1"/>
  <c r="AS60" i="1"/>
  <c r="AU60" i="1"/>
  <c r="AY60" i="1"/>
  <c r="AK60" i="1"/>
  <c r="AS61" i="1"/>
  <c r="AU61" i="1"/>
  <c r="AY61" i="1"/>
  <c r="AK61" i="1"/>
  <c r="AS62" i="1"/>
  <c r="AU62" i="1"/>
  <c r="AY62" i="1"/>
  <c r="AK62" i="1"/>
  <c r="AS63" i="1"/>
  <c r="AU63" i="1"/>
  <c r="AY63" i="1"/>
  <c r="AK63" i="1"/>
  <c r="AS64" i="1"/>
  <c r="AU64" i="1"/>
  <c r="AY64" i="1"/>
  <c r="AK64" i="1"/>
  <c r="AS65" i="1"/>
  <c r="AU65" i="1"/>
  <c r="AY65" i="1"/>
  <c r="AK65" i="1"/>
  <c r="AS66" i="1"/>
  <c r="AU66" i="1"/>
  <c r="AY66" i="1"/>
  <c r="AK66" i="1"/>
  <c r="AS67" i="1"/>
  <c r="AU67" i="1"/>
  <c r="AY67" i="1"/>
  <c r="AK67" i="1"/>
  <c r="AS68" i="1"/>
  <c r="AU68" i="1"/>
  <c r="AY68" i="1"/>
  <c r="AK68" i="1"/>
  <c r="AS69" i="1"/>
  <c r="AU69" i="1"/>
  <c r="AY69" i="1"/>
  <c r="AK69" i="1"/>
  <c r="AS70" i="1"/>
  <c r="AU70" i="1"/>
  <c r="AY70" i="1"/>
  <c r="AK70" i="1"/>
  <c r="AS71" i="1"/>
  <c r="AU71" i="1"/>
  <c r="AY71" i="1"/>
  <c r="AK71" i="1"/>
  <c r="AS72" i="1"/>
  <c r="AU72" i="1"/>
  <c r="AY72" i="1"/>
  <c r="AS73" i="1"/>
  <c r="AU73" i="1"/>
  <c r="AY73" i="1"/>
  <c r="AK73" i="1"/>
  <c r="AS74" i="1"/>
  <c r="AU74" i="1"/>
  <c r="AY74" i="1"/>
  <c r="AK74" i="1"/>
  <c r="AS75" i="1"/>
  <c r="AU75" i="1"/>
  <c r="AY75" i="1"/>
  <c r="AK75" i="1"/>
  <c r="AS76" i="1"/>
  <c r="AU76" i="1"/>
  <c r="AY76" i="1"/>
  <c r="AK76" i="1"/>
  <c r="AS77" i="1"/>
  <c r="AU77" i="1"/>
  <c r="AY77" i="1"/>
  <c r="AK77" i="1"/>
  <c r="AS78" i="1"/>
  <c r="AU78" i="1"/>
  <c r="AY78" i="1"/>
  <c r="AK78" i="1"/>
  <c r="AS79" i="1"/>
  <c r="AU79" i="1"/>
  <c r="AY79" i="1"/>
  <c r="AK79" i="1"/>
  <c r="AS80" i="1"/>
  <c r="AU80" i="1"/>
  <c r="AY80" i="1"/>
  <c r="AK80" i="1"/>
  <c r="AS81" i="1"/>
  <c r="AU81" i="1"/>
  <c r="AY81" i="1"/>
  <c r="AK81" i="1"/>
  <c r="AS82" i="1"/>
  <c r="AU82" i="1"/>
  <c r="AY82" i="1"/>
  <c r="AK82" i="1"/>
  <c r="AS83" i="1"/>
  <c r="AU83" i="1"/>
  <c r="AY83" i="1"/>
  <c r="AK83" i="1"/>
  <c r="AS84" i="1"/>
  <c r="AU84" i="1"/>
  <c r="AY84" i="1"/>
  <c r="AK84" i="1"/>
  <c r="AS85" i="1"/>
  <c r="AU85" i="1"/>
  <c r="AY85" i="1"/>
  <c r="AK85" i="1"/>
  <c r="AS86" i="1"/>
  <c r="AU86" i="1"/>
  <c r="AY86" i="1"/>
  <c r="AK86" i="1"/>
  <c r="AS87" i="1"/>
  <c r="AU87" i="1"/>
  <c r="AY87" i="1"/>
  <c r="AK87" i="1"/>
  <c r="AS88" i="1"/>
  <c r="AU88" i="1"/>
  <c r="AY88" i="1"/>
  <c r="AS89" i="1"/>
  <c r="AU89" i="1"/>
  <c r="AY89" i="1"/>
  <c r="AK89" i="1"/>
  <c r="AS90" i="1"/>
  <c r="AU90" i="1"/>
  <c r="AY90" i="1"/>
  <c r="AK90" i="1"/>
  <c r="AS91" i="1"/>
  <c r="AU91" i="1"/>
  <c r="AY91" i="1"/>
  <c r="AK91" i="1"/>
  <c r="AS92" i="1"/>
  <c r="AU92" i="1"/>
  <c r="AY92" i="1"/>
  <c r="AK92" i="1"/>
  <c r="AS93" i="1"/>
  <c r="AU93" i="1"/>
  <c r="AY93" i="1"/>
  <c r="AK93" i="1"/>
  <c r="AS94" i="1"/>
  <c r="AU94" i="1"/>
  <c r="AY94" i="1"/>
  <c r="AK94" i="1"/>
  <c r="AS95" i="1"/>
  <c r="AU95" i="1"/>
  <c r="AY95" i="1"/>
  <c r="AK95" i="1"/>
  <c r="AS96" i="1"/>
  <c r="AU96" i="1"/>
  <c r="AY96" i="1"/>
  <c r="AK96" i="1"/>
  <c r="AS97" i="1"/>
  <c r="AU97" i="1"/>
  <c r="AY97" i="1"/>
  <c r="AK97" i="1"/>
  <c r="AS98" i="1"/>
  <c r="AU98" i="1"/>
  <c r="AY98" i="1"/>
  <c r="AK98" i="1"/>
  <c r="AS99" i="1"/>
  <c r="AU99" i="1"/>
  <c r="AY99" i="1"/>
  <c r="AK99" i="1"/>
  <c r="AS100" i="1"/>
  <c r="AU100" i="1"/>
  <c r="AY100" i="1"/>
  <c r="AK100" i="1"/>
  <c r="AS101" i="1"/>
  <c r="AU101" i="1"/>
  <c r="AY101" i="1"/>
  <c r="AK101" i="1"/>
  <c r="AS102" i="1"/>
  <c r="AU102" i="1"/>
  <c r="AY102" i="1"/>
  <c r="AK102" i="1"/>
  <c r="AS103" i="1"/>
  <c r="AU103" i="1"/>
  <c r="AY103" i="1"/>
  <c r="AK103" i="1"/>
  <c r="AS104" i="1"/>
  <c r="AU104" i="1"/>
  <c r="AY104" i="1"/>
  <c r="AS105" i="1"/>
  <c r="AU105" i="1"/>
  <c r="AY105" i="1"/>
  <c r="AK105" i="1"/>
  <c r="AS106" i="1"/>
  <c r="AU106" i="1"/>
  <c r="AY106" i="1"/>
  <c r="AK106" i="1"/>
  <c r="AS107" i="1"/>
  <c r="AU107" i="1"/>
  <c r="AY107" i="1"/>
  <c r="AK107" i="1"/>
  <c r="AS108" i="1"/>
  <c r="AU108" i="1"/>
  <c r="AY108" i="1"/>
  <c r="AK108" i="1"/>
  <c r="AS109" i="1"/>
  <c r="AU109" i="1"/>
  <c r="AY109" i="1"/>
  <c r="AK109" i="1"/>
  <c r="AS110" i="1"/>
  <c r="AU110" i="1"/>
  <c r="AY110" i="1"/>
  <c r="AK110" i="1"/>
  <c r="AS111" i="1"/>
  <c r="AU111" i="1"/>
  <c r="AY111" i="1"/>
  <c r="AK111" i="1"/>
  <c r="AS112" i="1"/>
  <c r="AU112" i="1"/>
  <c r="AY112" i="1"/>
  <c r="AK112" i="1"/>
  <c r="AS113" i="1"/>
  <c r="AU113" i="1"/>
  <c r="AY113" i="1"/>
  <c r="AK113" i="1"/>
  <c r="AS114" i="1"/>
  <c r="AU114" i="1"/>
  <c r="AY114" i="1"/>
  <c r="AK114" i="1"/>
  <c r="AS115" i="1"/>
  <c r="AU115" i="1"/>
  <c r="AY115" i="1"/>
  <c r="AK115" i="1"/>
  <c r="AS116" i="1"/>
  <c r="AU116" i="1"/>
  <c r="AY116" i="1"/>
  <c r="AS117" i="1"/>
  <c r="AU117" i="1"/>
  <c r="AY117" i="1"/>
  <c r="AK117" i="1"/>
  <c r="AS118" i="1"/>
  <c r="AU118" i="1"/>
  <c r="AY118" i="1"/>
  <c r="AK118" i="1"/>
  <c r="AS119" i="1"/>
  <c r="AU119" i="1"/>
  <c r="AY119" i="1"/>
  <c r="AK119" i="1"/>
  <c r="AS120" i="1"/>
  <c r="AU120" i="1"/>
  <c r="AY120" i="1"/>
  <c r="AK120" i="1"/>
  <c r="AS121" i="1"/>
  <c r="AU121" i="1"/>
  <c r="AY121" i="1"/>
  <c r="AK121" i="1"/>
  <c r="AS122" i="1"/>
  <c r="AU122" i="1"/>
  <c r="AY122" i="1"/>
  <c r="AK122" i="1"/>
  <c r="AS123" i="1"/>
  <c r="AU123" i="1"/>
  <c r="AY123" i="1"/>
  <c r="AK123" i="1"/>
  <c r="AS124" i="1"/>
  <c r="AU124" i="1"/>
  <c r="AY124" i="1"/>
  <c r="AK124" i="1"/>
  <c r="AS125" i="1"/>
  <c r="AU125" i="1"/>
  <c r="AY125" i="1"/>
  <c r="AK125" i="1"/>
  <c r="AS126" i="1"/>
  <c r="AU126" i="1"/>
  <c r="AY126" i="1"/>
  <c r="AK126" i="1"/>
  <c r="AS127" i="1"/>
  <c r="AU127" i="1"/>
  <c r="AY127" i="1"/>
  <c r="AK127" i="1"/>
  <c r="AS128" i="1"/>
  <c r="AU128" i="1"/>
  <c r="AY128" i="1"/>
  <c r="AK128" i="1"/>
  <c r="AS129" i="1"/>
  <c r="AU129" i="1"/>
  <c r="AY129" i="1"/>
  <c r="AK129" i="1"/>
  <c r="AS130" i="1"/>
  <c r="AU130" i="1"/>
  <c r="AY130" i="1"/>
  <c r="AK130" i="1"/>
  <c r="AS131" i="1"/>
  <c r="AU131" i="1"/>
  <c r="AY131" i="1"/>
  <c r="AK131" i="1"/>
  <c r="AS132" i="1"/>
  <c r="AU132" i="1"/>
  <c r="AY132" i="1"/>
  <c r="AK132" i="1"/>
  <c r="AS133" i="1"/>
  <c r="AU133" i="1"/>
  <c r="AY133" i="1"/>
  <c r="AK133" i="1"/>
  <c r="AS134" i="1"/>
  <c r="AU134" i="1"/>
  <c r="AY134" i="1"/>
  <c r="AK134" i="1"/>
  <c r="AS135" i="1"/>
  <c r="AU135" i="1"/>
  <c r="AY135" i="1"/>
  <c r="AK135" i="1"/>
  <c r="AS136" i="1"/>
  <c r="AU136" i="1"/>
  <c r="AY136" i="1"/>
  <c r="AS137" i="1"/>
  <c r="AU137" i="1"/>
  <c r="AY137" i="1"/>
  <c r="AK137" i="1"/>
  <c r="AS138" i="1"/>
  <c r="AU138" i="1"/>
  <c r="AY138" i="1"/>
  <c r="AK138" i="1"/>
  <c r="AS139" i="1"/>
  <c r="AU139" i="1"/>
  <c r="AY139" i="1"/>
  <c r="AK139" i="1"/>
  <c r="AS140" i="1"/>
  <c r="AU140" i="1"/>
  <c r="AY140" i="1"/>
  <c r="AK140" i="1"/>
  <c r="AS141" i="1"/>
  <c r="AU141" i="1"/>
  <c r="AY141" i="1"/>
  <c r="AK141" i="1"/>
  <c r="AS142" i="1"/>
  <c r="AU142" i="1"/>
  <c r="AY142" i="1"/>
  <c r="AK142" i="1"/>
  <c r="AS143" i="1"/>
  <c r="AU143" i="1"/>
  <c r="AY143" i="1"/>
  <c r="AK143" i="1"/>
  <c r="AS144" i="1"/>
  <c r="AU144" i="1"/>
  <c r="AY144" i="1"/>
  <c r="AK144" i="1"/>
  <c r="AS145" i="1"/>
  <c r="AU145" i="1"/>
  <c r="AY145" i="1"/>
  <c r="AK145" i="1"/>
  <c r="AS146" i="1"/>
  <c r="AU146" i="1"/>
  <c r="AY146" i="1"/>
  <c r="AK146" i="1"/>
  <c r="AS147" i="1"/>
  <c r="AU147" i="1"/>
  <c r="AY147" i="1"/>
  <c r="AK147" i="1"/>
  <c r="AS148" i="1"/>
  <c r="AU148" i="1"/>
  <c r="AY148" i="1"/>
  <c r="AS149" i="1"/>
  <c r="AU149" i="1"/>
  <c r="AY149" i="1"/>
  <c r="AK149" i="1"/>
  <c r="AS150" i="1"/>
  <c r="AU150" i="1"/>
  <c r="AY150" i="1"/>
  <c r="AK150" i="1"/>
  <c r="AS151" i="1"/>
  <c r="AU151" i="1"/>
  <c r="AY151" i="1"/>
  <c r="AK151" i="1"/>
  <c r="AS152" i="1"/>
  <c r="AU152" i="1"/>
  <c r="AY152" i="1"/>
  <c r="AS153" i="1"/>
  <c r="AU153" i="1"/>
  <c r="AY153" i="1"/>
  <c r="AK153" i="1"/>
  <c r="AS154" i="1"/>
  <c r="AU154" i="1"/>
  <c r="AY154" i="1"/>
  <c r="AK154" i="1"/>
  <c r="AS155" i="1"/>
  <c r="AU155" i="1"/>
  <c r="AY155" i="1"/>
  <c r="AK155" i="1"/>
  <c r="AS156" i="1"/>
  <c r="AU156" i="1"/>
  <c r="AY156" i="1"/>
  <c r="AK156" i="1"/>
  <c r="AS157" i="1"/>
  <c r="AU157" i="1"/>
  <c r="AY157" i="1"/>
  <c r="AK157" i="1"/>
  <c r="AS158" i="1"/>
  <c r="AU158" i="1"/>
  <c r="AY158" i="1"/>
  <c r="AK158" i="1"/>
  <c r="AS159" i="1"/>
  <c r="AU159" i="1"/>
  <c r="AY159" i="1"/>
  <c r="AK159" i="1"/>
  <c r="AS160" i="1"/>
  <c r="AU160" i="1"/>
  <c r="AY160" i="1"/>
  <c r="AK160" i="1"/>
  <c r="AS161" i="1"/>
  <c r="AU161" i="1"/>
  <c r="AY161" i="1"/>
  <c r="AK161" i="1"/>
  <c r="AS162" i="1"/>
  <c r="AU162" i="1"/>
  <c r="AY162" i="1"/>
  <c r="AK162" i="1"/>
  <c r="AS163" i="1"/>
  <c r="AU163" i="1"/>
  <c r="AY163" i="1"/>
  <c r="AK163" i="1"/>
  <c r="AS164" i="1"/>
  <c r="AU164" i="1"/>
  <c r="AY164" i="1"/>
  <c r="AK164" i="1"/>
  <c r="AS165" i="1"/>
  <c r="AU165" i="1"/>
  <c r="AY165" i="1"/>
  <c r="AK165" i="1"/>
  <c r="AS166" i="1"/>
  <c r="AU166" i="1"/>
  <c r="AY166" i="1"/>
  <c r="AK166" i="1"/>
  <c r="AS167" i="1"/>
  <c r="AU167" i="1"/>
  <c r="AY167" i="1"/>
  <c r="AK167" i="1"/>
  <c r="AS168" i="1"/>
  <c r="AU168" i="1"/>
  <c r="AY168" i="1"/>
  <c r="AK168" i="1"/>
  <c r="AS169" i="1"/>
  <c r="AU169" i="1"/>
  <c r="AY169" i="1"/>
  <c r="AK169" i="1"/>
  <c r="AS170" i="1"/>
  <c r="AU170" i="1"/>
  <c r="AY170" i="1"/>
  <c r="AK170" i="1"/>
  <c r="AS171" i="1"/>
  <c r="AU171" i="1"/>
  <c r="AY171" i="1"/>
  <c r="AK171" i="1"/>
  <c r="AS172" i="1"/>
  <c r="AU172" i="1"/>
  <c r="AY172" i="1"/>
  <c r="AK172" i="1"/>
  <c r="AS173" i="1"/>
  <c r="AU173" i="1"/>
  <c r="AY173" i="1"/>
  <c r="AK173" i="1"/>
  <c r="AS174" i="1"/>
  <c r="AU174" i="1"/>
  <c r="AY174" i="1"/>
  <c r="AK174" i="1"/>
  <c r="AS175" i="1"/>
  <c r="AU175" i="1"/>
  <c r="AY175" i="1"/>
  <c r="AK175" i="1"/>
  <c r="AS176" i="1"/>
  <c r="AU176" i="1"/>
  <c r="AY176" i="1"/>
  <c r="AK176" i="1"/>
  <c r="AS177" i="1"/>
  <c r="AU177" i="1"/>
  <c r="AY177" i="1"/>
  <c r="AK177" i="1"/>
  <c r="AS178" i="1"/>
  <c r="AU178" i="1"/>
  <c r="AY178" i="1"/>
  <c r="AK178" i="1"/>
  <c r="AS179" i="1"/>
  <c r="AU179" i="1"/>
  <c r="AY179" i="1"/>
  <c r="AK179" i="1"/>
  <c r="AS180" i="1"/>
  <c r="AU180" i="1"/>
  <c r="AY180" i="1"/>
  <c r="AS181" i="1"/>
  <c r="AU181" i="1"/>
  <c r="AY181" i="1"/>
  <c r="AK181" i="1"/>
  <c r="AS182" i="1"/>
  <c r="AU182" i="1"/>
  <c r="AY182" i="1"/>
  <c r="AK182" i="1"/>
  <c r="AS183" i="1"/>
  <c r="AU183" i="1"/>
  <c r="AY183" i="1"/>
  <c r="AK183" i="1"/>
  <c r="AS184" i="1"/>
  <c r="AU184" i="1"/>
  <c r="AY184" i="1"/>
  <c r="AS185" i="1"/>
  <c r="AU185" i="1"/>
  <c r="AY185" i="1"/>
  <c r="AK185" i="1"/>
  <c r="AS186" i="1"/>
  <c r="AU186" i="1"/>
  <c r="AY186" i="1"/>
  <c r="AK186" i="1"/>
  <c r="AS187" i="1"/>
  <c r="AU187" i="1"/>
  <c r="AY187" i="1"/>
  <c r="AK187" i="1"/>
  <c r="AS188" i="1"/>
  <c r="AU188" i="1"/>
  <c r="AY188" i="1"/>
  <c r="AK188" i="1"/>
  <c r="AS189" i="1"/>
  <c r="AU189" i="1"/>
  <c r="AY189" i="1"/>
  <c r="AK189" i="1"/>
  <c r="AS190" i="1"/>
  <c r="AU190" i="1"/>
  <c r="AY190" i="1"/>
  <c r="AK190" i="1"/>
  <c r="AS191" i="1"/>
  <c r="AU191" i="1"/>
  <c r="AY191" i="1"/>
  <c r="AK191" i="1"/>
  <c r="AS192" i="1"/>
  <c r="AU192" i="1"/>
  <c r="AY192" i="1"/>
  <c r="AK192" i="1"/>
  <c r="AS193" i="1"/>
  <c r="AU193" i="1"/>
  <c r="AY193" i="1"/>
  <c r="AK193" i="1"/>
  <c r="AS194" i="1"/>
  <c r="AU194" i="1"/>
  <c r="AY194" i="1"/>
  <c r="AK194" i="1"/>
  <c r="AS195" i="1"/>
  <c r="AU195" i="1"/>
  <c r="AY195" i="1"/>
  <c r="AK195" i="1"/>
  <c r="AS196" i="1"/>
  <c r="AU196" i="1"/>
  <c r="AY196" i="1"/>
  <c r="AK196" i="1"/>
  <c r="AS197" i="1"/>
  <c r="AU197" i="1"/>
  <c r="AY197" i="1"/>
  <c r="AK197" i="1"/>
  <c r="AS198" i="1"/>
  <c r="AU198" i="1"/>
  <c r="AY198" i="1"/>
  <c r="AK198" i="1"/>
  <c r="AS199" i="1"/>
  <c r="AU199" i="1"/>
  <c r="AY199" i="1"/>
  <c r="AK199" i="1"/>
  <c r="AS200" i="1"/>
  <c r="AU200" i="1"/>
  <c r="AY200" i="1"/>
  <c r="AS201" i="1"/>
  <c r="AU201" i="1"/>
  <c r="AY201" i="1"/>
  <c r="AK201" i="1"/>
  <c r="AS202" i="1"/>
  <c r="AU202" i="1"/>
  <c r="AY202" i="1"/>
  <c r="AK202" i="1"/>
  <c r="AS203" i="1"/>
  <c r="AU203" i="1"/>
  <c r="AY203" i="1"/>
  <c r="AK203" i="1"/>
  <c r="AS204" i="1"/>
  <c r="AU204" i="1"/>
  <c r="AY204" i="1"/>
  <c r="AK204" i="1"/>
  <c r="AS205" i="1"/>
  <c r="AU205" i="1"/>
  <c r="AY205" i="1"/>
  <c r="AK205" i="1"/>
  <c r="AS206" i="1"/>
  <c r="AU206" i="1"/>
  <c r="AY206" i="1"/>
  <c r="AK206" i="1"/>
  <c r="AS207" i="1"/>
  <c r="AU207" i="1"/>
  <c r="AY207" i="1"/>
  <c r="AK207" i="1"/>
  <c r="AS208" i="1"/>
  <c r="AU208" i="1"/>
  <c r="AY208" i="1"/>
  <c r="AK208" i="1"/>
  <c r="AS209" i="1"/>
  <c r="AU209" i="1"/>
  <c r="AY209" i="1"/>
  <c r="AK209" i="1"/>
  <c r="AS210" i="1"/>
  <c r="AU210" i="1"/>
  <c r="AY210" i="1"/>
  <c r="AK210" i="1"/>
  <c r="AS211" i="1"/>
  <c r="AU211" i="1"/>
  <c r="AY211" i="1"/>
  <c r="AK211" i="1"/>
  <c r="AS212" i="1"/>
  <c r="AU212" i="1"/>
  <c r="AY212" i="1"/>
  <c r="AK212" i="1"/>
  <c r="AS213" i="1"/>
  <c r="AU213" i="1"/>
  <c r="AY213" i="1"/>
  <c r="AK213" i="1"/>
  <c r="AS214" i="1"/>
  <c r="AU214" i="1"/>
  <c r="AY214" i="1"/>
  <c r="AK214" i="1"/>
  <c r="AS215" i="1"/>
  <c r="AU215" i="1"/>
  <c r="AY215" i="1"/>
  <c r="AK215" i="1"/>
  <c r="AS216" i="1"/>
  <c r="AU216" i="1"/>
  <c r="AY216" i="1"/>
  <c r="AS217" i="1"/>
  <c r="AU217" i="1"/>
  <c r="AY217" i="1"/>
  <c r="AK217" i="1"/>
  <c r="AS218" i="1"/>
  <c r="AU218" i="1"/>
  <c r="AY218" i="1"/>
  <c r="AK218" i="1"/>
  <c r="AS219" i="1"/>
  <c r="AU219" i="1"/>
  <c r="AY219" i="1"/>
  <c r="AK219" i="1"/>
  <c r="AS220" i="1"/>
  <c r="AU220" i="1"/>
  <c r="AY220" i="1"/>
  <c r="AK220" i="1"/>
  <c r="AS221" i="1"/>
  <c r="AU221" i="1"/>
  <c r="AY221" i="1"/>
  <c r="AK221" i="1"/>
  <c r="AS222" i="1"/>
  <c r="AU222" i="1"/>
  <c r="AY222" i="1"/>
  <c r="AK222" i="1"/>
  <c r="AS223" i="1"/>
  <c r="AU223" i="1"/>
  <c r="AY223" i="1"/>
  <c r="AK223" i="1"/>
  <c r="AS224" i="1"/>
  <c r="AU224" i="1"/>
  <c r="AY224" i="1"/>
  <c r="AK224" i="1"/>
  <c r="AS225" i="1"/>
  <c r="AU225" i="1"/>
  <c r="AY225" i="1"/>
  <c r="AK225" i="1"/>
  <c r="AS226" i="1"/>
  <c r="AU226" i="1"/>
  <c r="AY226" i="1"/>
  <c r="AK226" i="1"/>
  <c r="AS227" i="1"/>
  <c r="AU227" i="1"/>
  <c r="AY227" i="1"/>
  <c r="AK227" i="1"/>
  <c r="AS228" i="1"/>
  <c r="AU228" i="1"/>
  <c r="AY228" i="1"/>
  <c r="AK228" i="1"/>
  <c r="AS229" i="1"/>
  <c r="AU229" i="1"/>
  <c r="AY229" i="1"/>
  <c r="AK229" i="1"/>
  <c r="AS230" i="1"/>
  <c r="AU230" i="1"/>
  <c r="AY230" i="1"/>
  <c r="AK230" i="1"/>
  <c r="AS231" i="1"/>
  <c r="AU231" i="1"/>
  <c r="AY231" i="1"/>
  <c r="AK231" i="1"/>
  <c r="AS232" i="1"/>
  <c r="AU232" i="1"/>
  <c r="AY232" i="1"/>
  <c r="AS233" i="1"/>
  <c r="AU233" i="1"/>
  <c r="AY233" i="1"/>
  <c r="AK233" i="1"/>
  <c r="AS234" i="1"/>
  <c r="AU234" i="1"/>
  <c r="AY234" i="1"/>
  <c r="AK234" i="1"/>
  <c r="AS235" i="1"/>
  <c r="AU235" i="1"/>
  <c r="AY235" i="1"/>
  <c r="AK235" i="1"/>
  <c r="AS236" i="1"/>
  <c r="AU236" i="1"/>
  <c r="AY236" i="1"/>
  <c r="AK236" i="1"/>
  <c r="AS237" i="1"/>
  <c r="AU237" i="1"/>
  <c r="AY237" i="1"/>
  <c r="AK237" i="1"/>
  <c r="AS238" i="1"/>
  <c r="AU238" i="1"/>
  <c r="AY238" i="1"/>
  <c r="AK238" i="1"/>
  <c r="AS239" i="1"/>
  <c r="AU239" i="1"/>
  <c r="AY239" i="1"/>
  <c r="AK239" i="1"/>
  <c r="AS240" i="1"/>
  <c r="AU240" i="1"/>
  <c r="AY240" i="1"/>
  <c r="AK240" i="1"/>
  <c r="AS241" i="1"/>
  <c r="AU241" i="1"/>
  <c r="AY241" i="1"/>
  <c r="AK241" i="1"/>
  <c r="AS242" i="1"/>
  <c r="AU242" i="1"/>
  <c r="AY242" i="1"/>
  <c r="AK242" i="1"/>
  <c r="AS243" i="1"/>
  <c r="AU243" i="1"/>
  <c r="AY243" i="1"/>
  <c r="AK243" i="1"/>
  <c r="AS244" i="1"/>
  <c r="AU244" i="1"/>
  <c r="AY244" i="1"/>
  <c r="AS245" i="1"/>
  <c r="AU245" i="1"/>
  <c r="AY245" i="1"/>
  <c r="AK245" i="1"/>
  <c r="AS246" i="1"/>
  <c r="AU246" i="1"/>
  <c r="AY246" i="1"/>
  <c r="AK246" i="1"/>
  <c r="AS247" i="1"/>
  <c r="AU247" i="1"/>
  <c r="AY247" i="1"/>
  <c r="AK247" i="1"/>
  <c r="AS248" i="1"/>
  <c r="AU248" i="1"/>
  <c r="AY248" i="1"/>
  <c r="AK248" i="1"/>
  <c r="AS249" i="1"/>
  <c r="AU249" i="1"/>
  <c r="AY249" i="1"/>
  <c r="AK249" i="1"/>
  <c r="AS250" i="1"/>
  <c r="AU250" i="1"/>
  <c r="AY250" i="1"/>
  <c r="AK250" i="1"/>
  <c r="AS251" i="1"/>
  <c r="AU251" i="1"/>
  <c r="AY251" i="1"/>
  <c r="AK251" i="1"/>
  <c r="AS252" i="1"/>
  <c r="AU252" i="1"/>
  <c r="AY252" i="1"/>
  <c r="AK252" i="1"/>
  <c r="AS253" i="1"/>
  <c r="AU253" i="1"/>
  <c r="AY253" i="1"/>
  <c r="AK253" i="1"/>
  <c r="AS254" i="1"/>
  <c r="AU254" i="1"/>
  <c r="AY254" i="1"/>
  <c r="AK254" i="1"/>
  <c r="AS255" i="1"/>
  <c r="AU255" i="1"/>
  <c r="AY255" i="1"/>
  <c r="AK255" i="1"/>
  <c r="AS256" i="1"/>
  <c r="AU256" i="1"/>
  <c r="AY256" i="1"/>
  <c r="AK256" i="1"/>
  <c r="AS257" i="1"/>
  <c r="AU257" i="1"/>
  <c r="AY257" i="1"/>
  <c r="AK257" i="1"/>
  <c r="AS258" i="1"/>
  <c r="AU258" i="1"/>
  <c r="AY258" i="1"/>
  <c r="AK258" i="1"/>
  <c r="AS259" i="1"/>
  <c r="AU259" i="1"/>
  <c r="AY259" i="1"/>
  <c r="AK259" i="1"/>
  <c r="AS260" i="1"/>
  <c r="AU260" i="1"/>
  <c r="AY260" i="1"/>
  <c r="AK260" i="1"/>
  <c r="AS261" i="1"/>
  <c r="AU261" i="1"/>
  <c r="AY261" i="1"/>
  <c r="AK261" i="1"/>
  <c r="AS262" i="1"/>
  <c r="AU262" i="1"/>
  <c r="AY262" i="1"/>
  <c r="AK262" i="1"/>
  <c r="AS263" i="1"/>
  <c r="AU263" i="1"/>
  <c r="AY263" i="1"/>
  <c r="AK263" i="1"/>
  <c r="AS264" i="1"/>
  <c r="AU264" i="1"/>
  <c r="AY264" i="1"/>
  <c r="AS265" i="1"/>
  <c r="AU265" i="1"/>
  <c r="AY265" i="1"/>
  <c r="AK265" i="1"/>
  <c r="AS266" i="1"/>
  <c r="AU266" i="1"/>
  <c r="AY266" i="1"/>
  <c r="AK266" i="1"/>
  <c r="AS267" i="1"/>
  <c r="AU267" i="1"/>
  <c r="AY267" i="1"/>
  <c r="AK267" i="1"/>
  <c r="AS268" i="1"/>
  <c r="AU268" i="1"/>
  <c r="AY268" i="1"/>
  <c r="AK268" i="1"/>
  <c r="AS269" i="1"/>
  <c r="AU269" i="1"/>
  <c r="AY269" i="1"/>
  <c r="AK269" i="1"/>
  <c r="AS270" i="1"/>
  <c r="AU270" i="1"/>
  <c r="AY270" i="1"/>
  <c r="AK270" i="1"/>
  <c r="AS271" i="1"/>
  <c r="AU271" i="1"/>
  <c r="AY271" i="1"/>
  <c r="AK271" i="1"/>
  <c r="AS272" i="1"/>
  <c r="AU272" i="1"/>
  <c r="AY272" i="1"/>
  <c r="AK272" i="1"/>
  <c r="AS273" i="1"/>
  <c r="AU273" i="1"/>
  <c r="AY273" i="1"/>
  <c r="AK273" i="1"/>
  <c r="AS274" i="1"/>
  <c r="AU274" i="1"/>
  <c r="AY274" i="1"/>
  <c r="AK274" i="1"/>
  <c r="AS275" i="1"/>
  <c r="AU275" i="1"/>
  <c r="AY275" i="1"/>
  <c r="AK275" i="1"/>
  <c r="AS276" i="1"/>
  <c r="AU276" i="1"/>
  <c r="AY276" i="1"/>
  <c r="AS277" i="1"/>
  <c r="AU277" i="1"/>
  <c r="AY277" i="1"/>
  <c r="AK277" i="1"/>
  <c r="AS278" i="1"/>
  <c r="AU278" i="1"/>
  <c r="AY278" i="1"/>
  <c r="AK278" i="1"/>
  <c r="AS279" i="1"/>
  <c r="AU279" i="1"/>
  <c r="AY279" i="1"/>
  <c r="AK279" i="1"/>
  <c r="AS280" i="1"/>
  <c r="AU280" i="1"/>
  <c r="AY280" i="1"/>
  <c r="AS281" i="1"/>
  <c r="AU281" i="1"/>
  <c r="AY281" i="1"/>
  <c r="AK281" i="1"/>
  <c r="AS282" i="1"/>
  <c r="AU282" i="1"/>
  <c r="AY282" i="1"/>
  <c r="AK282" i="1"/>
  <c r="AS283" i="1"/>
  <c r="AU283" i="1"/>
  <c r="AY283" i="1"/>
  <c r="AK283" i="1"/>
  <c r="AS284" i="1"/>
  <c r="AU284" i="1"/>
  <c r="AY284" i="1"/>
  <c r="AK284" i="1"/>
  <c r="AS285" i="1"/>
  <c r="AU285" i="1"/>
  <c r="AY285" i="1"/>
  <c r="AK285" i="1"/>
  <c r="AS286" i="1"/>
  <c r="AU286" i="1"/>
  <c r="AY286" i="1"/>
  <c r="AK286" i="1"/>
  <c r="AS287" i="1"/>
  <c r="AU287" i="1"/>
  <c r="AY287" i="1"/>
  <c r="AK287" i="1"/>
  <c r="AS288" i="1"/>
  <c r="AU288" i="1"/>
  <c r="AY288" i="1"/>
  <c r="AK288" i="1"/>
  <c r="AS289" i="1"/>
  <c r="AU289" i="1"/>
  <c r="AY289" i="1"/>
  <c r="AK289" i="1"/>
  <c r="AS290" i="1"/>
  <c r="AU290" i="1"/>
  <c r="AY290" i="1"/>
  <c r="AK290" i="1"/>
  <c r="AS291" i="1"/>
  <c r="AU291" i="1"/>
  <c r="AY291" i="1"/>
  <c r="AK291" i="1"/>
  <c r="AS292" i="1"/>
  <c r="AU292" i="1"/>
  <c r="AY292" i="1"/>
  <c r="AK292" i="1"/>
  <c r="AS293" i="1"/>
  <c r="AU293" i="1"/>
  <c r="AY293" i="1"/>
  <c r="AK293" i="1"/>
  <c r="AS294" i="1"/>
  <c r="AU294" i="1"/>
  <c r="AY294" i="1"/>
  <c r="AK294" i="1"/>
  <c r="AS295" i="1"/>
  <c r="AU295" i="1"/>
  <c r="AY295" i="1"/>
  <c r="AK295" i="1"/>
  <c r="AS296" i="1"/>
  <c r="AU296" i="1"/>
  <c r="AY296" i="1"/>
  <c r="AS297" i="1"/>
  <c r="AU297" i="1"/>
  <c r="AY297" i="1"/>
  <c r="AK297" i="1"/>
  <c r="AS298" i="1"/>
  <c r="AU298" i="1"/>
  <c r="AY298" i="1"/>
  <c r="AK298" i="1"/>
  <c r="AS299" i="1"/>
  <c r="AU299" i="1"/>
  <c r="AY299" i="1"/>
  <c r="AK299" i="1"/>
  <c r="AS300" i="1"/>
  <c r="AU300" i="1"/>
  <c r="AY300" i="1"/>
  <c r="AK300" i="1"/>
  <c r="AS301" i="1"/>
  <c r="AU301" i="1"/>
  <c r="AY301" i="1"/>
  <c r="AK301" i="1"/>
  <c r="AS302" i="1"/>
  <c r="AU302" i="1"/>
  <c r="AY302" i="1"/>
  <c r="AK302" i="1"/>
  <c r="AS303" i="1"/>
  <c r="AU303" i="1"/>
  <c r="AY303" i="1"/>
  <c r="AK303" i="1"/>
  <c r="AS304" i="1"/>
  <c r="AU304" i="1"/>
  <c r="AY304" i="1"/>
  <c r="AS305" i="1"/>
  <c r="AU305" i="1"/>
  <c r="AY305" i="1"/>
  <c r="AK305" i="1"/>
  <c r="AS306" i="1"/>
  <c r="AU306" i="1"/>
  <c r="AY306" i="1"/>
  <c r="AK306" i="1"/>
  <c r="AS307" i="1"/>
  <c r="AU307" i="1"/>
  <c r="AY307" i="1"/>
  <c r="AK307" i="1"/>
  <c r="AS308" i="1"/>
  <c r="AU308" i="1"/>
  <c r="AY308" i="1"/>
  <c r="AK308" i="1"/>
  <c r="AS309" i="1"/>
  <c r="AU309" i="1"/>
  <c r="AY309" i="1"/>
  <c r="AK309" i="1"/>
  <c r="AS310" i="1"/>
  <c r="AU310" i="1"/>
  <c r="AY310" i="1"/>
  <c r="AK310" i="1"/>
  <c r="AS311" i="1"/>
  <c r="AU311" i="1"/>
  <c r="AY311" i="1"/>
  <c r="AK311" i="1"/>
  <c r="AS312" i="1"/>
  <c r="AU312" i="1"/>
  <c r="AY312" i="1"/>
  <c r="AS313" i="1"/>
  <c r="AU313" i="1"/>
  <c r="AY313" i="1"/>
  <c r="AK313" i="1"/>
  <c r="AS314" i="1"/>
  <c r="AU314" i="1"/>
  <c r="AY314" i="1"/>
  <c r="AK314" i="1"/>
  <c r="AS315" i="1"/>
  <c r="AU315" i="1"/>
  <c r="AY315" i="1"/>
  <c r="AK315" i="1"/>
  <c r="AS316" i="1"/>
  <c r="AU316" i="1"/>
  <c r="AY316" i="1"/>
  <c r="AK316" i="1"/>
  <c r="AS317" i="1"/>
  <c r="AU317" i="1"/>
  <c r="AY317" i="1"/>
  <c r="AK317" i="1"/>
  <c r="AS318" i="1"/>
  <c r="AU318" i="1"/>
  <c r="AY318" i="1"/>
  <c r="AK318" i="1"/>
  <c r="AS319" i="1"/>
  <c r="AU319" i="1"/>
  <c r="AY319" i="1"/>
  <c r="AK319" i="1"/>
  <c r="AS320" i="1"/>
  <c r="AU320" i="1"/>
  <c r="AY320" i="1"/>
  <c r="AK320" i="1"/>
  <c r="AS321" i="1"/>
  <c r="AU321" i="1"/>
  <c r="AY321" i="1"/>
  <c r="AK321" i="1"/>
  <c r="AS322" i="1"/>
  <c r="AU322" i="1"/>
  <c r="AY322" i="1"/>
  <c r="AK322" i="1"/>
  <c r="AS323" i="1"/>
  <c r="AU323" i="1"/>
  <c r="AY323" i="1"/>
  <c r="AK323" i="1"/>
  <c r="AS324" i="1"/>
  <c r="AU324" i="1"/>
  <c r="AY324" i="1"/>
  <c r="AS325" i="1"/>
  <c r="AU325" i="1"/>
  <c r="AY325" i="1"/>
  <c r="AK325" i="1"/>
  <c r="AS326" i="1"/>
  <c r="AU326" i="1"/>
  <c r="AY326" i="1"/>
  <c r="AK326" i="1"/>
  <c r="AS327" i="1"/>
  <c r="AU327" i="1"/>
  <c r="AY327" i="1"/>
  <c r="AK327" i="1"/>
  <c r="AS328" i="1"/>
  <c r="AU328" i="1"/>
  <c r="AY328" i="1"/>
  <c r="AK328" i="1"/>
  <c r="AS329" i="1"/>
  <c r="AU329" i="1"/>
  <c r="AY329" i="1"/>
  <c r="AK329" i="1"/>
  <c r="AS330" i="1"/>
  <c r="AU330" i="1"/>
  <c r="AY330" i="1"/>
  <c r="AK330" i="1"/>
  <c r="AS331" i="1"/>
  <c r="AU331" i="1"/>
  <c r="AY331" i="1"/>
  <c r="AK331" i="1"/>
  <c r="AS332" i="1"/>
  <c r="AU332" i="1"/>
  <c r="AY332" i="1"/>
  <c r="AK332" i="1"/>
  <c r="AS333" i="1"/>
  <c r="AU333" i="1"/>
  <c r="AY333" i="1"/>
  <c r="AK333" i="1"/>
  <c r="AS334" i="1"/>
  <c r="AU334" i="1"/>
  <c r="AY334" i="1"/>
  <c r="AK334" i="1"/>
  <c r="AS335" i="1"/>
  <c r="AU335" i="1"/>
  <c r="AY335" i="1"/>
  <c r="AK335" i="1"/>
  <c r="AS336" i="1"/>
  <c r="AU336" i="1"/>
  <c r="AY336" i="1"/>
  <c r="AS337" i="1"/>
  <c r="AU337" i="1"/>
  <c r="AY337" i="1"/>
  <c r="AK337" i="1"/>
  <c r="AS338" i="1"/>
  <c r="AU338" i="1"/>
  <c r="AY338" i="1"/>
  <c r="AK338" i="1"/>
  <c r="AS339" i="1"/>
  <c r="AU339" i="1"/>
  <c r="AY339" i="1"/>
  <c r="AK339" i="1"/>
  <c r="AS340" i="1"/>
  <c r="AU340" i="1"/>
  <c r="AY340" i="1"/>
  <c r="AS341" i="1"/>
  <c r="AU341" i="1"/>
  <c r="AY341" i="1"/>
  <c r="AK341" i="1"/>
  <c r="AS342" i="1"/>
  <c r="AU342" i="1"/>
  <c r="AY342" i="1"/>
  <c r="AK342" i="1"/>
  <c r="AS343" i="1"/>
  <c r="AU343" i="1"/>
  <c r="AY343" i="1"/>
  <c r="AK343" i="1"/>
  <c r="AS344" i="1"/>
  <c r="AU344" i="1"/>
  <c r="AY344" i="1"/>
  <c r="AK344" i="1"/>
  <c r="AS345" i="1"/>
  <c r="AU345" i="1"/>
  <c r="AY345" i="1"/>
  <c r="AK345" i="1"/>
  <c r="AS346" i="1"/>
  <c r="AU346" i="1"/>
  <c r="AY346" i="1"/>
  <c r="AK346" i="1"/>
  <c r="AS347" i="1"/>
  <c r="AU347" i="1"/>
  <c r="AY347" i="1"/>
  <c r="AK347" i="1"/>
  <c r="AS348" i="1"/>
  <c r="AU348" i="1"/>
  <c r="AY348" i="1"/>
  <c r="AK348" i="1"/>
  <c r="AS349" i="1"/>
  <c r="AU349" i="1"/>
  <c r="AY349" i="1"/>
  <c r="AK349" i="1"/>
  <c r="AS350" i="1"/>
  <c r="AU350" i="1"/>
  <c r="AY350" i="1"/>
  <c r="AK350" i="1"/>
  <c r="AS351" i="1"/>
  <c r="AU351" i="1"/>
  <c r="AY351" i="1"/>
  <c r="AK351" i="1"/>
  <c r="AS352" i="1"/>
  <c r="AU352" i="1"/>
  <c r="AY352" i="1"/>
  <c r="AK352" i="1"/>
  <c r="AS353" i="1"/>
  <c r="AU353" i="1"/>
  <c r="AY353" i="1"/>
  <c r="AK353" i="1"/>
  <c r="AS354" i="1"/>
  <c r="AU354" i="1"/>
  <c r="AY354" i="1"/>
  <c r="AK354" i="1"/>
  <c r="AS355" i="1"/>
  <c r="AU355" i="1"/>
  <c r="AY355" i="1"/>
  <c r="AK355" i="1"/>
  <c r="AS356" i="1"/>
  <c r="AU356" i="1"/>
  <c r="AY356" i="1"/>
  <c r="AS357" i="1"/>
  <c r="AU357" i="1"/>
  <c r="AY357" i="1"/>
  <c r="AK357" i="1"/>
  <c r="AS358" i="1"/>
  <c r="AU358" i="1"/>
  <c r="AY358" i="1"/>
  <c r="AK358" i="1"/>
  <c r="AS359" i="1"/>
  <c r="AU359" i="1"/>
  <c r="AY359" i="1"/>
  <c r="AK359" i="1"/>
  <c r="AS360" i="1"/>
  <c r="AU360" i="1"/>
  <c r="AY360" i="1"/>
  <c r="AS361" i="1"/>
  <c r="AU361" i="1"/>
  <c r="AY361" i="1"/>
  <c r="AK361" i="1"/>
  <c r="AS362" i="1"/>
  <c r="AU362" i="1"/>
  <c r="AY362" i="1"/>
  <c r="AK362" i="1"/>
  <c r="AS363" i="1"/>
  <c r="AU363" i="1"/>
  <c r="AY363" i="1"/>
  <c r="AK363" i="1"/>
  <c r="AS364" i="1"/>
  <c r="AU364" i="1"/>
  <c r="AY364" i="1"/>
  <c r="AK364" i="1"/>
  <c r="AS365" i="1"/>
  <c r="AU365" i="1"/>
  <c r="AY365" i="1"/>
  <c r="AK365" i="1"/>
  <c r="AS366" i="1"/>
  <c r="AU366" i="1"/>
  <c r="AY366" i="1"/>
  <c r="AK366" i="1"/>
  <c r="AS367" i="1"/>
  <c r="AU367" i="1"/>
  <c r="AY367" i="1"/>
  <c r="AK367" i="1"/>
  <c r="AS368" i="1"/>
  <c r="AU368" i="1"/>
  <c r="AY368" i="1"/>
  <c r="AS369" i="1"/>
  <c r="AU369" i="1"/>
  <c r="AY369" i="1"/>
  <c r="AK369" i="1"/>
  <c r="AS370" i="1"/>
  <c r="AU370" i="1"/>
  <c r="AY370" i="1"/>
  <c r="AK370" i="1"/>
  <c r="AS371" i="1"/>
  <c r="AU371" i="1"/>
  <c r="AY371" i="1"/>
  <c r="AK371" i="1"/>
  <c r="AS372" i="1"/>
  <c r="AU372" i="1"/>
  <c r="AY372" i="1"/>
  <c r="AK372" i="1"/>
  <c r="AS373" i="1"/>
  <c r="AU373" i="1"/>
  <c r="AY373" i="1"/>
  <c r="AK373" i="1"/>
  <c r="AS374" i="1"/>
  <c r="AU374" i="1"/>
  <c r="AY374" i="1"/>
  <c r="AK374" i="1"/>
  <c r="AS375" i="1"/>
  <c r="AU375" i="1"/>
  <c r="AY375" i="1"/>
  <c r="AK375" i="1"/>
  <c r="AS376" i="1"/>
  <c r="AU376" i="1"/>
  <c r="AY376" i="1"/>
  <c r="AK376" i="1"/>
  <c r="AS377" i="1"/>
  <c r="AU377" i="1"/>
  <c r="AY377" i="1"/>
  <c r="AK377" i="1"/>
  <c r="AS378" i="1"/>
  <c r="AU378" i="1"/>
  <c r="AY378" i="1"/>
  <c r="AK378" i="1"/>
  <c r="AS379" i="1"/>
  <c r="AU379" i="1"/>
  <c r="AY379" i="1"/>
  <c r="AK379" i="1"/>
  <c r="AS380" i="1"/>
  <c r="AU380" i="1"/>
  <c r="AY380" i="1"/>
  <c r="AK380" i="1"/>
  <c r="AS381" i="1"/>
  <c r="AU381" i="1"/>
  <c r="AY381" i="1"/>
  <c r="AK381" i="1"/>
  <c r="AS382" i="1"/>
  <c r="AU382" i="1"/>
  <c r="AY382" i="1"/>
  <c r="AK382" i="1"/>
  <c r="AS383" i="1"/>
  <c r="AU383" i="1"/>
  <c r="AY383" i="1"/>
  <c r="AK383" i="1"/>
  <c r="AS384" i="1"/>
  <c r="AU384" i="1"/>
  <c r="AY384" i="1"/>
  <c r="AS385" i="1"/>
  <c r="AU385" i="1"/>
  <c r="AY385" i="1"/>
  <c r="AK385" i="1"/>
  <c r="AS386" i="1"/>
  <c r="AU386" i="1"/>
  <c r="AY386" i="1"/>
  <c r="AK386" i="1"/>
  <c r="AS387" i="1"/>
  <c r="AU387" i="1"/>
  <c r="AY387" i="1"/>
  <c r="AK387" i="1"/>
  <c r="AS388" i="1"/>
  <c r="AU388" i="1"/>
  <c r="AY388" i="1"/>
  <c r="AS389" i="1"/>
  <c r="AU389" i="1"/>
  <c r="AY389" i="1"/>
  <c r="AK389" i="1"/>
  <c r="AS390" i="1"/>
  <c r="AU390" i="1"/>
  <c r="AY390" i="1"/>
  <c r="AK390" i="1"/>
  <c r="AS391" i="1"/>
  <c r="AU391" i="1"/>
  <c r="AY391" i="1"/>
  <c r="AK391" i="1"/>
  <c r="AS392" i="1"/>
  <c r="AU392" i="1"/>
  <c r="AY392" i="1"/>
  <c r="AK392" i="1"/>
  <c r="AS393" i="1"/>
  <c r="AU393" i="1"/>
  <c r="AY393" i="1"/>
  <c r="AK393" i="1"/>
  <c r="AS394" i="1"/>
  <c r="AU394" i="1"/>
  <c r="AY394" i="1"/>
  <c r="AK394" i="1"/>
  <c r="AS395" i="1"/>
  <c r="AU395" i="1"/>
  <c r="AY395" i="1"/>
  <c r="AK395" i="1"/>
  <c r="AS396" i="1"/>
  <c r="AU396" i="1"/>
  <c r="AY396" i="1"/>
  <c r="AK396" i="1"/>
  <c r="AS397" i="1"/>
  <c r="AU397" i="1"/>
  <c r="AY397" i="1"/>
  <c r="AK397" i="1"/>
  <c r="AS398" i="1"/>
  <c r="AU398" i="1"/>
  <c r="AY398" i="1"/>
  <c r="AK398" i="1"/>
  <c r="AS399" i="1"/>
  <c r="AU399" i="1"/>
  <c r="AY399" i="1"/>
  <c r="AK399" i="1"/>
  <c r="AS400" i="1"/>
  <c r="AU400" i="1"/>
  <c r="AY400" i="1"/>
  <c r="AS401" i="1"/>
  <c r="AU401" i="1"/>
  <c r="AY401" i="1"/>
  <c r="AK401" i="1"/>
  <c r="AS402" i="1"/>
  <c r="AU402" i="1"/>
  <c r="AY402" i="1"/>
  <c r="AK402" i="1"/>
  <c r="AS403" i="1"/>
  <c r="AU403" i="1"/>
  <c r="AY403" i="1"/>
  <c r="AK403" i="1"/>
  <c r="AS404" i="1"/>
  <c r="AU404" i="1"/>
  <c r="AY404" i="1"/>
  <c r="AK404" i="1"/>
  <c r="AS405" i="1"/>
  <c r="AU405" i="1"/>
  <c r="AY405" i="1"/>
  <c r="AK405" i="1"/>
  <c r="AS406" i="1"/>
  <c r="AU406" i="1"/>
  <c r="AY406" i="1"/>
  <c r="AK406" i="1"/>
  <c r="AS407" i="1"/>
  <c r="AU407" i="1"/>
  <c r="AY407" i="1"/>
  <c r="AK407" i="1"/>
  <c r="AS408" i="1"/>
  <c r="AU408" i="1"/>
  <c r="AY408" i="1"/>
  <c r="AS409" i="1"/>
  <c r="AU409" i="1"/>
  <c r="AY409" i="1"/>
  <c r="AK409" i="1"/>
  <c r="AS410" i="1"/>
  <c r="AU410" i="1"/>
  <c r="AY410" i="1"/>
  <c r="AK410" i="1"/>
  <c r="AS411" i="1"/>
  <c r="AU411" i="1"/>
  <c r="AY411" i="1"/>
  <c r="AK411" i="1"/>
  <c r="AS412" i="1"/>
  <c r="AU412" i="1"/>
  <c r="AY412" i="1"/>
  <c r="AK412" i="1"/>
  <c r="AS413" i="1"/>
  <c r="AU413" i="1"/>
  <c r="AY413" i="1"/>
  <c r="AK413" i="1"/>
  <c r="AS414" i="1"/>
  <c r="AU414" i="1"/>
  <c r="AY414" i="1"/>
  <c r="AK414" i="1"/>
  <c r="AS415" i="1"/>
  <c r="AU415" i="1"/>
  <c r="AY415" i="1"/>
  <c r="AK415" i="1"/>
  <c r="AS416" i="1"/>
  <c r="AU416" i="1"/>
  <c r="AY416" i="1"/>
  <c r="AK416" i="1"/>
  <c r="AS417" i="1"/>
  <c r="AU417" i="1"/>
  <c r="AY417" i="1"/>
  <c r="AK417" i="1"/>
  <c r="AS418" i="1"/>
  <c r="AU418" i="1"/>
  <c r="AY418" i="1"/>
  <c r="AK418" i="1"/>
  <c r="AS419" i="1"/>
  <c r="AU419" i="1"/>
  <c r="AY419" i="1"/>
  <c r="AK419" i="1"/>
  <c r="AS420" i="1"/>
  <c r="AU420" i="1"/>
  <c r="AY420" i="1"/>
  <c r="AS421" i="1"/>
  <c r="AU421" i="1"/>
  <c r="AY421" i="1"/>
  <c r="AK421" i="1"/>
  <c r="AS422" i="1"/>
  <c r="AU422" i="1"/>
  <c r="AY422" i="1"/>
  <c r="AK422" i="1"/>
  <c r="AS423" i="1"/>
  <c r="AU423" i="1"/>
  <c r="AY423" i="1"/>
  <c r="AK423" i="1"/>
  <c r="AS424" i="1"/>
  <c r="AU424" i="1"/>
  <c r="AY424" i="1"/>
  <c r="AS425" i="1"/>
  <c r="AU425" i="1"/>
  <c r="AY425" i="1"/>
  <c r="AK425" i="1"/>
  <c r="AS426" i="1"/>
  <c r="AU426" i="1"/>
  <c r="AY426" i="1"/>
  <c r="AK426" i="1"/>
  <c r="AS427" i="1"/>
  <c r="AU427" i="1"/>
  <c r="AY427" i="1"/>
  <c r="AK427" i="1"/>
  <c r="AS428" i="1"/>
  <c r="AU428" i="1"/>
  <c r="AY428" i="1"/>
  <c r="AK428" i="1"/>
  <c r="AS429" i="1"/>
  <c r="AU429" i="1"/>
  <c r="AY429" i="1"/>
  <c r="AK429" i="1"/>
  <c r="AS430" i="1"/>
  <c r="AU430" i="1"/>
  <c r="AY430" i="1"/>
  <c r="AK430" i="1"/>
  <c r="AS431" i="1"/>
  <c r="AU431" i="1"/>
  <c r="AY431" i="1"/>
  <c r="AK431" i="1"/>
  <c r="AS432" i="1"/>
  <c r="AU432" i="1"/>
  <c r="AY432" i="1"/>
  <c r="AK432" i="1"/>
  <c r="AS433" i="1"/>
  <c r="AU433" i="1"/>
  <c r="AY433" i="1"/>
  <c r="AK433" i="1"/>
  <c r="AS434" i="1"/>
  <c r="AU434" i="1"/>
  <c r="AY434" i="1"/>
  <c r="AK434" i="1"/>
  <c r="AS435" i="1"/>
  <c r="AU435" i="1"/>
  <c r="AY435" i="1"/>
  <c r="AK435" i="1"/>
  <c r="AS436" i="1"/>
  <c r="AU436" i="1"/>
  <c r="AY436" i="1"/>
  <c r="AK436" i="1"/>
  <c r="AS437" i="1"/>
  <c r="AU437" i="1"/>
  <c r="AY437" i="1"/>
  <c r="AK437" i="1"/>
  <c r="AS438" i="1"/>
  <c r="AU438" i="1"/>
  <c r="AY438" i="1"/>
  <c r="AK438" i="1"/>
  <c r="AS439" i="1"/>
  <c r="AU439" i="1"/>
  <c r="AY439" i="1"/>
  <c r="AK439" i="1"/>
  <c r="AS440" i="1"/>
  <c r="AU440" i="1"/>
  <c r="AY440" i="1"/>
  <c r="AS441" i="1"/>
  <c r="AU441" i="1"/>
  <c r="AY441" i="1"/>
  <c r="AK441" i="1"/>
  <c r="AS442" i="1"/>
  <c r="AU442" i="1"/>
  <c r="AY442" i="1"/>
  <c r="AK442" i="1"/>
  <c r="AS443" i="1"/>
  <c r="AU443" i="1"/>
  <c r="AY443" i="1"/>
  <c r="AK443" i="1"/>
  <c r="AS444" i="1"/>
  <c r="AU444" i="1"/>
  <c r="AY444" i="1"/>
  <c r="AK444" i="1"/>
  <c r="AS445" i="1"/>
  <c r="AU445" i="1"/>
  <c r="AY445" i="1"/>
  <c r="AK445" i="1"/>
  <c r="AS446" i="1"/>
  <c r="AU446" i="1"/>
  <c r="AY446" i="1"/>
  <c r="AK446" i="1"/>
  <c r="AS447" i="1"/>
  <c r="AU447" i="1"/>
  <c r="AY447" i="1"/>
  <c r="AK447" i="1"/>
  <c r="AS448" i="1"/>
  <c r="AU448" i="1"/>
  <c r="AY448" i="1"/>
  <c r="AS449" i="1"/>
  <c r="AU449" i="1"/>
  <c r="AY449" i="1"/>
  <c r="AK449" i="1"/>
  <c r="AS450" i="1"/>
  <c r="AU450" i="1"/>
  <c r="AY450" i="1"/>
  <c r="AK450" i="1"/>
  <c r="AS451" i="1"/>
  <c r="AU451" i="1"/>
  <c r="AY451" i="1"/>
  <c r="AK451" i="1"/>
  <c r="AS452" i="1"/>
  <c r="AU452" i="1"/>
  <c r="AY452" i="1"/>
  <c r="AS453" i="1"/>
  <c r="AU453" i="1"/>
  <c r="AY453" i="1"/>
  <c r="AK453" i="1"/>
  <c r="AS454" i="1"/>
  <c r="AU454" i="1"/>
  <c r="AY454" i="1"/>
  <c r="AK454" i="1"/>
  <c r="AS455" i="1"/>
  <c r="AU455" i="1"/>
  <c r="AY455" i="1"/>
  <c r="AK455" i="1"/>
  <c r="AS456" i="1"/>
  <c r="AU456" i="1"/>
  <c r="AY456" i="1"/>
  <c r="AK456" i="1"/>
  <c r="AS457" i="1"/>
  <c r="AU457" i="1"/>
  <c r="AY457" i="1"/>
  <c r="AK457" i="1"/>
  <c r="AS458" i="1"/>
  <c r="AU458" i="1"/>
  <c r="AY458" i="1"/>
  <c r="AK458" i="1"/>
  <c r="AS459" i="1"/>
  <c r="AU459" i="1"/>
  <c r="AY459" i="1"/>
  <c r="AK459" i="1"/>
  <c r="AS460" i="1"/>
  <c r="AU460" i="1"/>
  <c r="AY460" i="1"/>
  <c r="AK460" i="1"/>
  <c r="AS461" i="1"/>
  <c r="AU461" i="1"/>
  <c r="AY461" i="1"/>
  <c r="AK461" i="1"/>
  <c r="AS462" i="1"/>
  <c r="AU462" i="1"/>
  <c r="AY462" i="1"/>
  <c r="AK462" i="1"/>
  <c r="AS463" i="1"/>
  <c r="AU463" i="1"/>
  <c r="AY463" i="1"/>
  <c r="AK463" i="1"/>
  <c r="AS464" i="1"/>
  <c r="AU464" i="1"/>
  <c r="AY464" i="1"/>
  <c r="AK464" i="1"/>
  <c r="AS465" i="1"/>
  <c r="AU465" i="1"/>
  <c r="AY465" i="1"/>
  <c r="AK465" i="1"/>
  <c r="AS466" i="1"/>
  <c r="AU466" i="1"/>
  <c r="AY466" i="1"/>
  <c r="AK466" i="1"/>
  <c r="AS467" i="1"/>
  <c r="AU467" i="1"/>
  <c r="AY467" i="1"/>
  <c r="AK467" i="1"/>
  <c r="AS468" i="1"/>
  <c r="AU468" i="1"/>
  <c r="AY468" i="1"/>
  <c r="AS469" i="1"/>
  <c r="AU469" i="1"/>
  <c r="AY469" i="1"/>
  <c r="AK469" i="1"/>
  <c r="AS470" i="1"/>
  <c r="AU470" i="1"/>
  <c r="AY470" i="1"/>
  <c r="AK470" i="1"/>
  <c r="AS471" i="1"/>
  <c r="AU471" i="1"/>
  <c r="AY471" i="1"/>
  <c r="AK471" i="1"/>
  <c r="AS472" i="1"/>
  <c r="AU472" i="1"/>
  <c r="AY472" i="1"/>
  <c r="AS473" i="1"/>
  <c r="AU473" i="1"/>
  <c r="AY473" i="1"/>
  <c r="AK473" i="1"/>
  <c r="AS474" i="1"/>
  <c r="AU474" i="1"/>
  <c r="AY474" i="1"/>
  <c r="AK474" i="1"/>
  <c r="AS475" i="1"/>
  <c r="AU475" i="1"/>
  <c r="AY475" i="1"/>
  <c r="AK475" i="1"/>
  <c r="AS476" i="1"/>
  <c r="AU476" i="1"/>
  <c r="AY476" i="1"/>
  <c r="AK476" i="1"/>
  <c r="AS477" i="1"/>
  <c r="AU477" i="1"/>
  <c r="AY477" i="1"/>
  <c r="AK477" i="1"/>
  <c r="AS478" i="1"/>
  <c r="AU478" i="1"/>
  <c r="AY478" i="1"/>
  <c r="AK478" i="1"/>
  <c r="AS479" i="1"/>
  <c r="AU479" i="1"/>
  <c r="AY479" i="1"/>
  <c r="AK479" i="1"/>
  <c r="AS480" i="1"/>
  <c r="AU480" i="1"/>
  <c r="AY480" i="1"/>
  <c r="AK480" i="1"/>
  <c r="AS481" i="1"/>
  <c r="AU481" i="1"/>
  <c r="AY481" i="1"/>
  <c r="AK481" i="1"/>
  <c r="AS482" i="1"/>
  <c r="AU482" i="1"/>
  <c r="AY482" i="1"/>
  <c r="AK482" i="1"/>
  <c r="AS483" i="1"/>
  <c r="AU483" i="1"/>
  <c r="AY483" i="1"/>
  <c r="AK483" i="1"/>
  <c r="AS484" i="1"/>
  <c r="AU484" i="1"/>
  <c r="AY484" i="1"/>
  <c r="AS485" i="1"/>
  <c r="AU485" i="1"/>
  <c r="AY485" i="1"/>
  <c r="AK485" i="1"/>
  <c r="AS486" i="1"/>
  <c r="AU486" i="1"/>
  <c r="AY486" i="1"/>
  <c r="AK486" i="1"/>
  <c r="AS487" i="1"/>
  <c r="AU487" i="1"/>
  <c r="AY487" i="1"/>
  <c r="AK487" i="1"/>
  <c r="AS488" i="1"/>
  <c r="AU488" i="1"/>
  <c r="AY488" i="1"/>
  <c r="AS489" i="1"/>
  <c r="AU489" i="1"/>
  <c r="AY489" i="1"/>
  <c r="AK489" i="1"/>
  <c r="AS490" i="1"/>
  <c r="AU490" i="1"/>
  <c r="AY490" i="1"/>
  <c r="AK490" i="1"/>
  <c r="AS491" i="1"/>
  <c r="AU491" i="1"/>
  <c r="AY491" i="1"/>
  <c r="AK491" i="1"/>
  <c r="AS492" i="1"/>
  <c r="AU492" i="1"/>
  <c r="AY492" i="1"/>
  <c r="AK492" i="1"/>
  <c r="AS493" i="1"/>
  <c r="AU493" i="1"/>
  <c r="AY493" i="1"/>
  <c r="AK493" i="1"/>
  <c r="AS494" i="1"/>
  <c r="AU494" i="1"/>
  <c r="AY494" i="1"/>
  <c r="AK494" i="1"/>
  <c r="AS495" i="1"/>
  <c r="AU495" i="1"/>
  <c r="AY495" i="1"/>
  <c r="AK495" i="1"/>
  <c r="AS496" i="1"/>
  <c r="AU496" i="1"/>
  <c r="AY496" i="1"/>
  <c r="AS497" i="1"/>
  <c r="AU497" i="1"/>
  <c r="AY497" i="1"/>
  <c r="AK497" i="1"/>
  <c r="AS498" i="1"/>
  <c r="AU498" i="1"/>
  <c r="AY498" i="1"/>
  <c r="AK498" i="1"/>
  <c r="AS499" i="1"/>
  <c r="AU499" i="1"/>
  <c r="AY499" i="1"/>
  <c r="AK499" i="1"/>
  <c r="AS500" i="1"/>
  <c r="AU500" i="1"/>
  <c r="AY500" i="1"/>
  <c r="AK500" i="1"/>
  <c r="AS501" i="1"/>
  <c r="AU501" i="1"/>
  <c r="AY501" i="1"/>
  <c r="AK501" i="1"/>
  <c r="AS502" i="1"/>
  <c r="AU502" i="1"/>
  <c r="AY502" i="1"/>
  <c r="AK502" i="1"/>
  <c r="AS503" i="1"/>
  <c r="AU503" i="1"/>
  <c r="AY503" i="1"/>
  <c r="AK503" i="1"/>
  <c r="AS504" i="1"/>
  <c r="AU504" i="1"/>
  <c r="AY504" i="1"/>
  <c r="AY5" i="1"/>
  <c r="AK5" i="1"/>
  <c r="AZ4" i="1" s="1"/>
  <c r="AU5" i="1"/>
  <c r="AJ6" i="1"/>
  <c r="AJ7" i="1"/>
  <c r="AJ8" i="1"/>
  <c r="AJ9" i="1"/>
  <c r="AJ10" i="1"/>
  <c r="AJ11" i="1"/>
  <c r="AJ12" i="1"/>
  <c r="AW4" i="1" s="1"/>
  <c r="K4" i="2" s="1"/>
  <c r="AJ13" i="1"/>
  <c r="AJ14" i="1"/>
  <c r="AJ15" i="1"/>
  <c r="AJ16" i="1"/>
  <c r="AJ17" i="1"/>
  <c r="AJ18" i="1"/>
  <c r="AJ19" i="1"/>
  <c r="AU20" i="1"/>
  <c r="AH21" i="1"/>
  <c r="AJ21" i="1"/>
  <c r="AH22" i="1"/>
  <c r="AJ22" i="1"/>
  <c r="AH23" i="1"/>
  <c r="AJ23" i="1"/>
  <c r="AH24" i="1"/>
  <c r="AJ24" i="1"/>
  <c r="AK24" i="1"/>
  <c r="AH25" i="1"/>
  <c r="AJ25" i="1"/>
  <c r="AH26" i="1"/>
  <c r="AJ26" i="1"/>
  <c r="AH27" i="1"/>
  <c r="AJ27" i="1"/>
  <c r="AH28" i="1"/>
  <c r="AJ28" i="1"/>
  <c r="AH29" i="1"/>
  <c r="AJ29" i="1"/>
  <c r="AH30" i="1"/>
  <c r="AJ30" i="1"/>
  <c r="AH31" i="1"/>
  <c r="AJ31" i="1"/>
  <c r="AH32" i="1"/>
  <c r="AJ32" i="1"/>
  <c r="AH33" i="1"/>
  <c r="AJ33" i="1"/>
  <c r="AH34" i="1"/>
  <c r="AJ34" i="1"/>
  <c r="AH35" i="1"/>
  <c r="AJ35" i="1"/>
  <c r="AH36" i="1"/>
  <c r="AJ36" i="1"/>
  <c r="AH37" i="1"/>
  <c r="AJ37" i="1"/>
  <c r="AH38" i="1"/>
  <c r="AJ38" i="1"/>
  <c r="AH39" i="1"/>
  <c r="AJ39" i="1"/>
  <c r="AH40" i="1"/>
  <c r="AJ40" i="1"/>
  <c r="AH41" i="1"/>
  <c r="AJ41" i="1"/>
  <c r="AH42" i="1"/>
  <c r="AJ42" i="1"/>
  <c r="AH43" i="1"/>
  <c r="AJ43" i="1"/>
  <c r="AH44" i="1"/>
  <c r="AJ44" i="1"/>
  <c r="AH45" i="1"/>
  <c r="AJ45" i="1"/>
  <c r="AH46" i="1"/>
  <c r="AJ46" i="1"/>
  <c r="AH47" i="1"/>
  <c r="AJ47" i="1"/>
  <c r="AH48" i="1"/>
  <c r="AJ48" i="1"/>
  <c r="AH49" i="1"/>
  <c r="AJ49" i="1"/>
  <c r="AH50" i="1"/>
  <c r="AJ50" i="1"/>
  <c r="AH51" i="1"/>
  <c r="AJ51" i="1"/>
  <c r="AH52" i="1"/>
  <c r="AJ52" i="1"/>
  <c r="AH53" i="1"/>
  <c r="AJ53" i="1"/>
  <c r="AH54" i="1"/>
  <c r="AJ54" i="1"/>
  <c r="AH55" i="1"/>
  <c r="AJ55" i="1"/>
  <c r="AH56" i="1"/>
  <c r="AJ56" i="1"/>
  <c r="AK56" i="1"/>
  <c r="AH57" i="1"/>
  <c r="AJ57" i="1"/>
  <c r="AH58" i="1"/>
  <c r="AJ58" i="1"/>
  <c r="AH59" i="1"/>
  <c r="AJ59" i="1"/>
  <c r="AH60" i="1"/>
  <c r="AJ60" i="1"/>
  <c r="AH61" i="1"/>
  <c r="AJ61" i="1"/>
  <c r="AH62" i="1"/>
  <c r="AJ62" i="1"/>
  <c r="AH63" i="1"/>
  <c r="AJ63" i="1"/>
  <c r="AH64" i="1"/>
  <c r="AJ64" i="1"/>
  <c r="AH65" i="1"/>
  <c r="AJ65" i="1"/>
  <c r="AH66" i="1"/>
  <c r="AJ66" i="1"/>
  <c r="AH67" i="1"/>
  <c r="AJ67" i="1"/>
  <c r="AH68" i="1"/>
  <c r="AJ68" i="1"/>
  <c r="AH69" i="1"/>
  <c r="AJ69" i="1"/>
  <c r="AH70" i="1"/>
  <c r="AJ70" i="1"/>
  <c r="AH71" i="1"/>
  <c r="AJ71" i="1"/>
  <c r="AH72" i="1"/>
  <c r="AJ72" i="1"/>
  <c r="AK72" i="1"/>
  <c r="AH73" i="1"/>
  <c r="AJ73" i="1"/>
  <c r="AH74" i="1"/>
  <c r="AJ74" i="1"/>
  <c r="AH75" i="1"/>
  <c r="AJ75" i="1"/>
  <c r="AH76" i="1"/>
  <c r="AJ76" i="1"/>
  <c r="AH77" i="1"/>
  <c r="AJ77" i="1"/>
  <c r="AH78" i="1"/>
  <c r="AJ78" i="1"/>
  <c r="AH79" i="1"/>
  <c r="AJ79" i="1"/>
  <c r="AH80" i="1"/>
  <c r="AJ80" i="1"/>
  <c r="AH81" i="1"/>
  <c r="AJ81" i="1"/>
  <c r="AH82" i="1"/>
  <c r="AJ82" i="1"/>
  <c r="AH83" i="1"/>
  <c r="AJ83" i="1"/>
  <c r="AH84" i="1"/>
  <c r="AJ84" i="1"/>
  <c r="AH85" i="1"/>
  <c r="AJ85" i="1"/>
  <c r="AH86" i="1"/>
  <c r="AJ86" i="1"/>
  <c r="AH87" i="1"/>
  <c r="AJ87" i="1"/>
  <c r="AH88" i="1"/>
  <c r="AJ88" i="1"/>
  <c r="AK88" i="1"/>
  <c r="AH89" i="1"/>
  <c r="AJ89" i="1"/>
  <c r="AH90" i="1"/>
  <c r="AJ90" i="1"/>
  <c r="AH91" i="1"/>
  <c r="AJ91" i="1"/>
  <c r="AH92" i="1"/>
  <c r="AJ92" i="1"/>
  <c r="AH93" i="1"/>
  <c r="AJ93" i="1"/>
  <c r="AH94" i="1"/>
  <c r="AJ94" i="1"/>
  <c r="AH95" i="1"/>
  <c r="AJ95" i="1"/>
  <c r="AH96" i="1"/>
  <c r="AJ96" i="1"/>
  <c r="AH97" i="1"/>
  <c r="AJ97" i="1"/>
  <c r="AH98" i="1"/>
  <c r="AJ98" i="1"/>
  <c r="AH99" i="1"/>
  <c r="AJ99" i="1"/>
  <c r="AH100" i="1"/>
  <c r="AJ100" i="1"/>
  <c r="AH101" i="1"/>
  <c r="AJ101" i="1"/>
  <c r="AH102" i="1"/>
  <c r="AJ102" i="1"/>
  <c r="AH103" i="1"/>
  <c r="AJ103" i="1"/>
  <c r="AH104" i="1"/>
  <c r="AJ104" i="1"/>
  <c r="AK104" i="1"/>
  <c r="AH105" i="1"/>
  <c r="AJ105" i="1"/>
  <c r="AH106" i="1"/>
  <c r="AJ106" i="1"/>
  <c r="AH107" i="1"/>
  <c r="AJ107" i="1"/>
  <c r="AH108" i="1"/>
  <c r="AJ108" i="1"/>
  <c r="AH109" i="1"/>
  <c r="AJ109" i="1"/>
  <c r="AH110" i="1"/>
  <c r="AJ110" i="1"/>
  <c r="AH111" i="1"/>
  <c r="AJ111" i="1"/>
  <c r="AH112" i="1"/>
  <c r="AJ112" i="1"/>
  <c r="AH113" i="1"/>
  <c r="AJ113" i="1"/>
  <c r="AH114" i="1"/>
  <c r="AJ114" i="1"/>
  <c r="AH115" i="1"/>
  <c r="AJ115" i="1"/>
  <c r="AH116" i="1"/>
  <c r="AJ116" i="1"/>
  <c r="AK116" i="1"/>
  <c r="AH117" i="1"/>
  <c r="AJ117" i="1"/>
  <c r="AH118" i="1"/>
  <c r="AJ118" i="1"/>
  <c r="AH119" i="1"/>
  <c r="AJ119" i="1"/>
  <c r="AH120" i="1"/>
  <c r="AJ120" i="1"/>
  <c r="AH121" i="1"/>
  <c r="AJ121" i="1"/>
  <c r="AH122" i="1"/>
  <c r="AJ122" i="1"/>
  <c r="AH123" i="1"/>
  <c r="AJ123" i="1"/>
  <c r="AH124" i="1"/>
  <c r="AJ124" i="1"/>
  <c r="AH125" i="1"/>
  <c r="AJ125" i="1"/>
  <c r="AH126" i="1"/>
  <c r="AJ126" i="1"/>
  <c r="AH127" i="1"/>
  <c r="AJ127" i="1"/>
  <c r="AH128" i="1"/>
  <c r="AJ128" i="1"/>
  <c r="AH129" i="1"/>
  <c r="AJ129" i="1"/>
  <c r="AH130" i="1"/>
  <c r="AJ130" i="1"/>
  <c r="AH131" i="1"/>
  <c r="AJ131" i="1"/>
  <c r="AH132" i="1"/>
  <c r="AJ132" i="1"/>
  <c r="AH133" i="1"/>
  <c r="AJ133" i="1"/>
  <c r="AH134" i="1"/>
  <c r="AJ134" i="1"/>
  <c r="AH135" i="1"/>
  <c r="AJ135" i="1"/>
  <c r="AH136" i="1"/>
  <c r="AJ136" i="1"/>
  <c r="AK136" i="1"/>
  <c r="AH137" i="1"/>
  <c r="AJ137" i="1"/>
  <c r="AH138" i="1"/>
  <c r="AJ138" i="1"/>
  <c r="AH139" i="1"/>
  <c r="AJ139" i="1"/>
  <c r="AH140" i="1"/>
  <c r="AJ140" i="1"/>
  <c r="AH141" i="1"/>
  <c r="AJ141" i="1"/>
  <c r="AH142" i="1"/>
  <c r="AJ142" i="1"/>
  <c r="AH143" i="1"/>
  <c r="AJ143" i="1"/>
  <c r="AH144" i="1"/>
  <c r="AJ144" i="1"/>
  <c r="AH145" i="1"/>
  <c r="AJ145" i="1"/>
  <c r="AH146" i="1"/>
  <c r="AJ146" i="1"/>
  <c r="AH147" i="1"/>
  <c r="AJ147" i="1"/>
  <c r="AH148" i="1"/>
  <c r="AJ148" i="1"/>
  <c r="AK148" i="1"/>
  <c r="AH149" i="1"/>
  <c r="AJ149" i="1"/>
  <c r="AH150" i="1"/>
  <c r="AJ150" i="1"/>
  <c r="AH151" i="1"/>
  <c r="AJ151" i="1"/>
  <c r="AH152" i="1"/>
  <c r="AJ152" i="1"/>
  <c r="AK152" i="1"/>
  <c r="AH153" i="1"/>
  <c r="AJ153" i="1"/>
  <c r="AH154" i="1"/>
  <c r="AJ154" i="1"/>
  <c r="AH155" i="1"/>
  <c r="AJ155" i="1"/>
  <c r="AH156" i="1"/>
  <c r="AJ156" i="1"/>
  <c r="AH157" i="1"/>
  <c r="AJ157" i="1"/>
  <c r="AH158" i="1"/>
  <c r="AJ158" i="1"/>
  <c r="AH159" i="1"/>
  <c r="AJ159" i="1"/>
  <c r="AH160" i="1"/>
  <c r="AJ160" i="1"/>
  <c r="AH161" i="1"/>
  <c r="AJ161" i="1"/>
  <c r="AH162" i="1"/>
  <c r="AJ162" i="1"/>
  <c r="AH163" i="1"/>
  <c r="AJ163" i="1"/>
  <c r="AH164" i="1"/>
  <c r="AJ164" i="1"/>
  <c r="AH165" i="1"/>
  <c r="AJ165" i="1"/>
  <c r="AH166" i="1"/>
  <c r="AJ166" i="1"/>
  <c r="AH167" i="1"/>
  <c r="AJ167" i="1"/>
  <c r="AH168" i="1"/>
  <c r="AJ168" i="1"/>
  <c r="AH169" i="1"/>
  <c r="AJ169" i="1"/>
  <c r="AH170" i="1"/>
  <c r="AJ170" i="1"/>
  <c r="AH171" i="1"/>
  <c r="AJ171" i="1"/>
  <c r="AH172" i="1"/>
  <c r="AJ172" i="1"/>
  <c r="AH173" i="1"/>
  <c r="AJ173" i="1"/>
  <c r="AH174" i="1"/>
  <c r="AJ174" i="1"/>
  <c r="AH175" i="1"/>
  <c r="AJ175" i="1"/>
  <c r="AH176" i="1"/>
  <c r="AJ176" i="1"/>
  <c r="AH177" i="1"/>
  <c r="AJ177" i="1"/>
  <c r="AH178" i="1"/>
  <c r="AJ178" i="1"/>
  <c r="AH179" i="1"/>
  <c r="AJ179" i="1"/>
  <c r="AH180" i="1"/>
  <c r="AJ180" i="1"/>
  <c r="AK180" i="1"/>
  <c r="AH181" i="1"/>
  <c r="AJ181" i="1"/>
  <c r="AH182" i="1"/>
  <c r="AJ182" i="1"/>
  <c r="AH183" i="1"/>
  <c r="AJ183" i="1"/>
  <c r="AH184" i="1"/>
  <c r="AJ184" i="1"/>
  <c r="AK184" i="1"/>
  <c r="AH185" i="1"/>
  <c r="AJ185" i="1"/>
  <c r="AH186" i="1"/>
  <c r="AJ186" i="1"/>
  <c r="AH187" i="1"/>
  <c r="AJ187" i="1"/>
  <c r="AH188" i="1"/>
  <c r="AJ188" i="1"/>
  <c r="AH189" i="1"/>
  <c r="AJ189" i="1"/>
  <c r="AH190" i="1"/>
  <c r="AJ190" i="1"/>
  <c r="AH191" i="1"/>
  <c r="AJ191" i="1"/>
  <c r="AH192" i="1"/>
  <c r="AJ192" i="1"/>
  <c r="AH193" i="1"/>
  <c r="AJ193" i="1"/>
  <c r="AH194" i="1"/>
  <c r="AJ194" i="1"/>
  <c r="AH195" i="1"/>
  <c r="AJ195" i="1"/>
  <c r="AH196" i="1"/>
  <c r="AJ196" i="1"/>
  <c r="AH197" i="1"/>
  <c r="AJ197" i="1"/>
  <c r="AH198" i="1"/>
  <c r="AJ198" i="1"/>
  <c r="AH199" i="1"/>
  <c r="AJ199" i="1"/>
  <c r="AH200" i="1"/>
  <c r="AJ200" i="1"/>
  <c r="AK200" i="1"/>
  <c r="AH201" i="1"/>
  <c r="AJ201" i="1"/>
  <c r="AH202" i="1"/>
  <c r="AJ202" i="1"/>
  <c r="AH203" i="1"/>
  <c r="AJ203" i="1"/>
  <c r="AH204" i="1"/>
  <c r="AJ204" i="1"/>
  <c r="AH205" i="1"/>
  <c r="AJ205" i="1"/>
  <c r="AH206" i="1"/>
  <c r="AJ206" i="1"/>
  <c r="AH207" i="1"/>
  <c r="AJ207" i="1"/>
  <c r="AH208" i="1"/>
  <c r="AJ208" i="1"/>
  <c r="AH209" i="1"/>
  <c r="AJ209" i="1"/>
  <c r="AH210" i="1"/>
  <c r="AJ210" i="1"/>
  <c r="AH211" i="1"/>
  <c r="AJ211" i="1"/>
  <c r="AH212" i="1"/>
  <c r="AJ212" i="1"/>
  <c r="AH213" i="1"/>
  <c r="AJ213" i="1"/>
  <c r="AH214" i="1"/>
  <c r="AJ214" i="1"/>
  <c r="AH215" i="1"/>
  <c r="AJ215" i="1"/>
  <c r="AH216" i="1"/>
  <c r="AJ216" i="1"/>
  <c r="AK216" i="1"/>
  <c r="AH217" i="1"/>
  <c r="AJ217" i="1"/>
  <c r="AH218" i="1"/>
  <c r="AJ218" i="1"/>
  <c r="AH219" i="1"/>
  <c r="AJ219" i="1"/>
  <c r="AH220" i="1"/>
  <c r="AJ220" i="1"/>
  <c r="AH221" i="1"/>
  <c r="AJ221" i="1"/>
  <c r="AH222" i="1"/>
  <c r="AJ222" i="1"/>
  <c r="AH223" i="1"/>
  <c r="AJ223" i="1"/>
  <c r="AH224" i="1"/>
  <c r="AJ224" i="1"/>
  <c r="AH225" i="1"/>
  <c r="AJ225" i="1"/>
  <c r="AH226" i="1"/>
  <c r="AJ226" i="1"/>
  <c r="AH227" i="1"/>
  <c r="AJ227" i="1"/>
  <c r="AH228" i="1"/>
  <c r="AJ228" i="1"/>
  <c r="AH229" i="1"/>
  <c r="AJ229" i="1"/>
  <c r="AH230" i="1"/>
  <c r="AJ230" i="1"/>
  <c r="AH231" i="1"/>
  <c r="AJ231" i="1"/>
  <c r="AH232" i="1"/>
  <c r="AJ232" i="1"/>
  <c r="AK232" i="1"/>
  <c r="AH233" i="1"/>
  <c r="AJ233" i="1"/>
  <c r="AH234" i="1"/>
  <c r="AJ234" i="1"/>
  <c r="AH235" i="1"/>
  <c r="AJ235" i="1"/>
  <c r="AH236" i="1"/>
  <c r="AJ236" i="1"/>
  <c r="AH237" i="1"/>
  <c r="AJ237" i="1"/>
  <c r="AH238" i="1"/>
  <c r="AJ238" i="1"/>
  <c r="AH239" i="1"/>
  <c r="AJ239" i="1"/>
  <c r="AH240" i="1"/>
  <c r="AJ240" i="1"/>
  <c r="AH241" i="1"/>
  <c r="AJ241" i="1"/>
  <c r="AH242" i="1"/>
  <c r="AJ242" i="1"/>
  <c r="AH243" i="1"/>
  <c r="AJ243" i="1"/>
  <c r="AH244" i="1"/>
  <c r="AJ244" i="1"/>
  <c r="AK244" i="1"/>
  <c r="AH245" i="1"/>
  <c r="AJ245" i="1"/>
  <c r="AH246" i="1"/>
  <c r="AJ246" i="1"/>
  <c r="AH247" i="1"/>
  <c r="AJ247" i="1"/>
  <c r="AH248" i="1"/>
  <c r="AJ248" i="1"/>
  <c r="AH249" i="1"/>
  <c r="AJ249" i="1"/>
  <c r="AH250" i="1"/>
  <c r="AJ250" i="1"/>
  <c r="AH251" i="1"/>
  <c r="AJ251" i="1"/>
  <c r="AH252" i="1"/>
  <c r="AJ252" i="1"/>
  <c r="AH253" i="1"/>
  <c r="AJ253" i="1"/>
  <c r="AH254" i="1"/>
  <c r="AJ254" i="1"/>
  <c r="AH255" i="1"/>
  <c r="AJ255" i="1"/>
  <c r="AH256" i="1"/>
  <c r="AJ256" i="1"/>
  <c r="AH257" i="1"/>
  <c r="AJ257" i="1"/>
  <c r="AH258" i="1"/>
  <c r="AJ258" i="1"/>
  <c r="AH259" i="1"/>
  <c r="AJ259" i="1"/>
  <c r="AH260" i="1"/>
  <c r="AJ260" i="1"/>
  <c r="AH261" i="1"/>
  <c r="AJ261" i="1"/>
  <c r="AH262" i="1"/>
  <c r="AJ262" i="1"/>
  <c r="AH263" i="1"/>
  <c r="AJ263" i="1"/>
  <c r="AH264" i="1"/>
  <c r="AJ264" i="1"/>
  <c r="AK264" i="1"/>
  <c r="AH265" i="1"/>
  <c r="AJ265" i="1"/>
  <c r="AH266" i="1"/>
  <c r="AJ266" i="1"/>
  <c r="AH267" i="1"/>
  <c r="AJ267" i="1"/>
  <c r="AH268" i="1"/>
  <c r="AJ268" i="1"/>
  <c r="AH269" i="1"/>
  <c r="AJ269" i="1"/>
  <c r="AH270" i="1"/>
  <c r="AJ270" i="1"/>
  <c r="AH271" i="1"/>
  <c r="AJ271" i="1"/>
  <c r="AH272" i="1"/>
  <c r="AJ272" i="1"/>
  <c r="AH273" i="1"/>
  <c r="AJ273" i="1"/>
  <c r="AH274" i="1"/>
  <c r="AJ274" i="1"/>
  <c r="AH275" i="1"/>
  <c r="AJ275" i="1"/>
  <c r="AH276" i="1"/>
  <c r="AJ276" i="1"/>
  <c r="AK276" i="1"/>
  <c r="AH277" i="1"/>
  <c r="AJ277" i="1"/>
  <c r="AH278" i="1"/>
  <c r="AJ278" i="1"/>
  <c r="AH279" i="1"/>
  <c r="AJ279" i="1"/>
  <c r="AH280" i="1"/>
  <c r="AJ280" i="1"/>
  <c r="AK280" i="1"/>
  <c r="AH281" i="1"/>
  <c r="AJ281" i="1"/>
  <c r="AH282" i="1"/>
  <c r="AJ282" i="1"/>
  <c r="AH283" i="1"/>
  <c r="AJ283" i="1"/>
  <c r="AH284" i="1"/>
  <c r="AJ284" i="1"/>
  <c r="AH285" i="1"/>
  <c r="AJ285" i="1"/>
  <c r="AH286" i="1"/>
  <c r="AJ286" i="1"/>
  <c r="AH287" i="1"/>
  <c r="AJ287" i="1"/>
  <c r="AH288" i="1"/>
  <c r="AJ288" i="1"/>
  <c r="AH289" i="1"/>
  <c r="AJ289" i="1"/>
  <c r="AH290" i="1"/>
  <c r="AJ290" i="1"/>
  <c r="AH291" i="1"/>
  <c r="AJ291" i="1"/>
  <c r="AH292" i="1"/>
  <c r="AJ292" i="1"/>
  <c r="AH293" i="1"/>
  <c r="AJ293" i="1"/>
  <c r="AH294" i="1"/>
  <c r="AJ294" i="1"/>
  <c r="AH295" i="1"/>
  <c r="AJ295" i="1"/>
  <c r="AH296" i="1"/>
  <c r="AJ296" i="1"/>
  <c r="AK296" i="1"/>
  <c r="AH297" i="1"/>
  <c r="AJ297" i="1"/>
  <c r="AH298" i="1"/>
  <c r="AJ298" i="1"/>
  <c r="AH299" i="1"/>
  <c r="AJ299" i="1"/>
  <c r="AH300" i="1"/>
  <c r="AJ300" i="1"/>
  <c r="AH301" i="1"/>
  <c r="AJ301" i="1"/>
  <c r="AH302" i="1"/>
  <c r="AJ302" i="1"/>
  <c r="AH303" i="1"/>
  <c r="AJ303" i="1"/>
  <c r="AH304" i="1"/>
  <c r="AJ304" i="1"/>
  <c r="AK304" i="1"/>
  <c r="AH305" i="1"/>
  <c r="AJ305" i="1"/>
  <c r="AH306" i="1"/>
  <c r="AJ306" i="1"/>
  <c r="AH307" i="1"/>
  <c r="AJ307" i="1"/>
  <c r="AH308" i="1"/>
  <c r="AJ308" i="1"/>
  <c r="AH309" i="1"/>
  <c r="AJ309" i="1"/>
  <c r="AH310" i="1"/>
  <c r="AJ310" i="1"/>
  <c r="AH311" i="1"/>
  <c r="AJ311" i="1"/>
  <c r="AH312" i="1"/>
  <c r="AJ312" i="1"/>
  <c r="AK312" i="1"/>
  <c r="AH313" i="1"/>
  <c r="AJ313" i="1"/>
  <c r="AH314" i="1"/>
  <c r="AJ314" i="1"/>
  <c r="AH315" i="1"/>
  <c r="AJ315" i="1"/>
  <c r="AH316" i="1"/>
  <c r="AJ316" i="1"/>
  <c r="AH317" i="1"/>
  <c r="AJ317" i="1"/>
  <c r="AH318" i="1"/>
  <c r="AJ318" i="1"/>
  <c r="AH319" i="1"/>
  <c r="AJ319" i="1"/>
  <c r="AH320" i="1"/>
  <c r="AJ320" i="1"/>
  <c r="AH321" i="1"/>
  <c r="AJ321" i="1"/>
  <c r="AH322" i="1"/>
  <c r="AJ322" i="1"/>
  <c r="AH323" i="1"/>
  <c r="AJ323" i="1"/>
  <c r="AH324" i="1"/>
  <c r="AJ324" i="1"/>
  <c r="AK324" i="1"/>
  <c r="AH325" i="1"/>
  <c r="AJ325" i="1"/>
  <c r="AH326" i="1"/>
  <c r="AJ326" i="1"/>
  <c r="AH327" i="1"/>
  <c r="AJ327" i="1"/>
  <c r="AH328" i="1"/>
  <c r="AJ328" i="1"/>
  <c r="AH329" i="1"/>
  <c r="AJ329" i="1"/>
  <c r="AH330" i="1"/>
  <c r="AJ330" i="1"/>
  <c r="AH331" i="1"/>
  <c r="AJ331" i="1"/>
  <c r="AH332" i="1"/>
  <c r="AJ332" i="1"/>
  <c r="AH333" i="1"/>
  <c r="AJ333" i="1"/>
  <c r="AH334" i="1"/>
  <c r="AJ334" i="1"/>
  <c r="AH335" i="1"/>
  <c r="AJ335" i="1"/>
  <c r="AH336" i="1"/>
  <c r="AJ336" i="1"/>
  <c r="AK336" i="1"/>
  <c r="AH337" i="1"/>
  <c r="AJ337" i="1"/>
  <c r="AH338" i="1"/>
  <c r="AJ338" i="1"/>
  <c r="AH339" i="1"/>
  <c r="AJ339" i="1"/>
  <c r="AH340" i="1"/>
  <c r="AJ340" i="1"/>
  <c r="AK340" i="1"/>
  <c r="AH341" i="1"/>
  <c r="AJ341" i="1"/>
  <c r="AH342" i="1"/>
  <c r="AJ342" i="1"/>
  <c r="AH343" i="1"/>
  <c r="AJ343" i="1"/>
  <c r="AH344" i="1"/>
  <c r="AJ344" i="1"/>
  <c r="AH345" i="1"/>
  <c r="AJ345" i="1"/>
  <c r="AH346" i="1"/>
  <c r="AJ346" i="1"/>
  <c r="AH347" i="1"/>
  <c r="AJ347" i="1"/>
  <c r="AH348" i="1"/>
  <c r="AJ348" i="1"/>
  <c r="AH349" i="1"/>
  <c r="AJ349" i="1"/>
  <c r="AH350" i="1"/>
  <c r="AJ350" i="1"/>
  <c r="AH351" i="1"/>
  <c r="AJ351" i="1"/>
  <c r="AH352" i="1"/>
  <c r="AJ352" i="1"/>
  <c r="AH353" i="1"/>
  <c r="AJ353" i="1"/>
  <c r="AH354" i="1"/>
  <c r="AJ354" i="1"/>
  <c r="AH355" i="1"/>
  <c r="AJ355" i="1"/>
  <c r="AH356" i="1"/>
  <c r="AJ356" i="1"/>
  <c r="AK356" i="1"/>
  <c r="AH357" i="1"/>
  <c r="AJ357" i="1"/>
  <c r="AH358" i="1"/>
  <c r="AJ358" i="1"/>
  <c r="AH359" i="1"/>
  <c r="AJ359" i="1"/>
  <c r="AH360" i="1"/>
  <c r="AJ360" i="1"/>
  <c r="AK360" i="1"/>
  <c r="AH361" i="1"/>
  <c r="AJ361" i="1"/>
  <c r="AH362" i="1"/>
  <c r="AJ362" i="1"/>
  <c r="AH363" i="1"/>
  <c r="AJ363" i="1"/>
  <c r="AH364" i="1"/>
  <c r="AJ364" i="1"/>
  <c r="AH365" i="1"/>
  <c r="AJ365" i="1"/>
  <c r="AH366" i="1"/>
  <c r="AJ366" i="1"/>
  <c r="AH367" i="1"/>
  <c r="AJ367" i="1"/>
  <c r="AH368" i="1"/>
  <c r="AJ368" i="1"/>
  <c r="AK368" i="1"/>
  <c r="AH369" i="1"/>
  <c r="AJ369" i="1"/>
  <c r="AH370" i="1"/>
  <c r="AJ370" i="1"/>
  <c r="AH371" i="1"/>
  <c r="AJ371" i="1"/>
  <c r="AH372" i="1"/>
  <c r="AJ372" i="1"/>
  <c r="AH373" i="1"/>
  <c r="AJ373" i="1"/>
  <c r="AH374" i="1"/>
  <c r="AJ374" i="1"/>
  <c r="AH375" i="1"/>
  <c r="AJ375" i="1"/>
  <c r="AH376" i="1"/>
  <c r="AJ376" i="1"/>
  <c r="AH377" i="1"/>
  <c r="AJ377" i="1"/>
  <c r="AH378" i="1"/>
  <c r="AJ378" i="1"/>
  <c r="AH379" i="1"/>
  <c r="AJ379" i="1"/>
  <c r="AH380" i="1"/>
  <c r="AJ380" i="1"/>
  <c r="AH381" i="1"/>
  <c r="AJ381" i="1"/>
  <c r="AH382" i="1"/>
  <c r="AJ382" i="1"/>
  <c r="AH383" i="1"/>
  <c r="AJ383" i="1"/>
  <c r="AH384" i="1"/>
  <c r="AJ384" i="1"/>
  <c r="AK384" i="1"/>
  <c r="AH385" i="1"/>
  <c r="AJ385" i="1"/>
  <c r="AH386" i="1"/>
  <c r="AJ386" i="1"/>
  <c r="AH387" i="1"/>
  <c r="AJ387" i="1"/>
  <c r="AH388" i="1"/>
  <c r="AJ388" i="1"/>
  <c r="AK388" i="1"/>
  <c r="AH389" i="1"/>
  <c r="AJ389" i="1"/>
  <c r="AH390" i="1"/>
  <c r="AJ390" i="1"/>
  <c r="AH391" i="1"/>
  <c r="AJ391" i="1"/>
  <c r="AH392" i="1"/>
  <c r="AJ392" i="1"/>
  <c r="AH393" i="1"/>
  <c r="AJ393" i="1"/>
  <c r="AH394" i="1"/>
  <c r="AJ394" i="1"/>
  <c r="AH395" i="1"/>
  <c r="AJ395" i="1"/>
  <c r="AH396" i="1"/>
  <c r="AJ396" i="1"/>
  <c r="AH397" i="1"/>
  <c r="AJ397" i="1"/>
  <c r="AH398" i="1"/>
  <c r="AJ398" i="1"/>
  <c r="AH399" i="1"/>
  <c r="AJ399" i="1"/>
  <c r="AH400" i="1"/>
  <c r="AJ400" i="1"/>
  <c r="AK400" i="1"/>
  <c r="AH401" i="1"/>
  <c r="AJ401" i="1"/>
  <c r="AH402" i="1"/>
  <c r="AJ402" i="1"/>
  <c r="AH403" i="1"/>
  <c r="AJ403" i="1"/>
  <c r="AH404" i="1"/>
  <c r="AJ404" i="1"/>
  <c r="AH405" i="1"/>
  <c r="AJ405" i="1"/>
  <c r="AH406" i="1"/>
  <c r="AJ406" i="1"/>
  <c r="AH407" i="1"/>
  <c r="AJ407" i="1"/>
  <c r="AH408" i="1"/>
  <c r="AJ408" i="1"/>
  <c r="AK408" i="1"/>
  <c r="AH409" i="1"/>
  <c r="AJ409" i="1"/>
  <c r="AH410" i="1"/>
  <c r="AJ410" i="1"/>
  <c r="AH411" i="1"/>
  <c r="AJ411" i="1"/>
  <c r="AH412" i="1"/>
  <c r="AJ412" i="1"/>
  <c r="AH413" i="1"/>
  <c r="AJ413" i="1"/>
  <c r="AH414" i="1"/>
  <c r="AJ414" i="1"/>
  <c r="AH415" i="1"/>
  <c r="AJ415" i="1"/>
  <c r="AH416" i="1"/>
  <c r="AJ416" i="1"/>
  <c r="AH417" i="1"/>
  <c r="AJ417" i="1"/>
  <c r="AH418" i="1"/>
  <c r="AJ418" i="1"/>
  <c r="AH419" i="1"/>
  <c r="AJ419" i="1"/>
  <c r="AH420" i="1"/>
  <c r="AJ420" i="1"/>
  <c r="AK420" i="1"/>
  <c r="AH421" i="1"/>
  <c r="AJ421" i="1"/>
  <c r="AH422" i="1"/>
  <c r="AJ422" i="1"/>
  <c r="AH423" i="1"/>
  <c r="AJ423" i="1"/>
  <c r="AH424" i="1"/>
  <c r="AJ424" i="1"/>
  <c r="AK424" i="1"/>
  <c r="AH425" i="1"/>
  <c r="AJ425" i="1"/>
  <c r="AH426" i="1"/>
  <c r="AJ426" i="1"/>
  <c r="AH427" i="1"/>
  <c r="AJ427" i="1"/>
  <c r="AH428" i="1"/>
  <c r="AJ428" i="1"/>
  <c r="AH429" i="1"/>
  <c r="AJ429" i="1"/>
  <c r="AH430" i="1"/>
  <c r="AJ430" i="1"/>
  <c r="AH431" i="1"/>
  <c r="AJ431" i="1"/>
  <c r="AH432" i="1"/>
  <c r="AJ432" i="1"/>
  <c r="AH433" i="1"/>
  <c r="AJ433" i="1"/>
  <c r="AH434" i="1"/>
  <c r="AJ434" i="1"/>
  <c r="AH435" i="1"/>
  <c r="AJ435" i="1"/>
  <c r="AH436" i="1"/>
  <c r="AJ436" i="1"/>
  <c r="AH437" i="1"/>
  <c r="AJ437" i="1"/>
  <c r="AH438" i="1"/>
  <c r="AJ438" i="1"/>
  <c r="AH439" i="1"/>
  <c r="AJ439" i="1"/>
  <c r="AH440" i="1"/>
  <c r="AJ440" i="1"/>
  <c r="AK440" i="1"/>
  <c r="AH441" i="1"/>
  <c r="AJ441" i="1"/>
  <c r="AH442" i="1"/>
  <c r="AJ442" i="1"/>
  <c r="AH443" i="1"/>
  <c r="AJ443" i="1"/>
  <c r="AH444" i="1"/>
  <c r="AJ444" i="1"/>
  <c r="AH445" i="1"/>
  <c r="AJ445" i="1"/>
  <c r="AH446" i="1"/>
  <c r="AJ446" i="1"/>
  <c r="AH447" i="1"/>
  <c r="AJ447" i="1"/>
  <c r="AH448" i="1"/>
  <c r="AJ448" i="1"/>
  <c r="AK448" i="1"/>
  <c r="AH449" i="1"/>
  <c r="AJ449" i="1"/>
  <c r="AH450" i="1"/>
  <c r="AJ450" i="1"/>
  <c r="AH451" i="1"/>
  <c r="AJ451" i="1"/>
  <c r="AH452" i="1"/>
  <c r="AJ452" i="1"/>
  <c r="AK452" i="1"/>
  <c r="AH453" i="1"/>
  <c r="AJ453" i="1"/>
  <c r="AH454" i="1"/>
  <c r="AJ454" i="1"/>
  <c r="AH455" i="1"/>
  <c r="AJ455" i="1"/>
  <c r="AH456" i="1"/>
  <c r="AJ456" i="1"/>
  <c r="AH457" i="1"/>
  <c r="AJ457" i="1"/>
  <c r="AH458" i="1"/>
  <c r="AJ458" i="1"/>
  <c r="AH459" i="1"/>
  <c r="AJ459" i="1"/>
  <c r="AH460" i="1"/>
  <c r="AJ460" i="1"/>
  <c r="AH461" i="1"/>
  <c r="AJ461" i="1"/>
  <c r="AH462" i="1"/>
  <c r="AJ462" i="1"/>
  <c r="AH463" i="1"/>
  <c r="AJ463" i="1"/>
  <c r="AH464" i="1"/>
  <c r="AJ464" i="1"/>
  <c r="AH465" i="1"/>
  <c r="AJ465" i="1"/>
  <c r="AH466" i="1"/>
  <c r="AJ466" i="1"/>
  <c r="AH467" i="1"/>
  <c r="AJ467" i="1"/>
  <c r="AH468" i="1"/>
  <c r="AJ468" i="1"/>
  <c r="AK468" i="1"/>
  <c r="AH469" i="1"/>
  <c r="AJ469" i="1"/>
  <c r="AH470" i="1"/>
  <c r="AJ470" i="1"/>
  <c r="AH471" i="1"/>
  <c r="AJ471" i="1"/>
  <c r="AH472" i="1"/>
  <c r="AJ472" i="1"/>
  <c r="AK472" i="1"/>
  <c r="AH473" i="1"/>
  <c r="AJ473" i="1"/>
  <c r="AH474" i="1"/>
  <c r="AJ474" i="1"/>
  <c r="AH475" i="1"/>
  <c r="AJ475" i="1"/>
  <c r="AH476" i="1"/>
  <c r="AJ476" i="1"/>
  <c r="AH477" i="1"/>
  <c r="AJ477" i="1"/>
  <c r="AH478" i="1"/>
  <c r="AJ478" i="1"/>
  <c r="AH479" i="1"/>
  <c r="AJ479" i="1"/>
  <c r="AH480" i="1"/>
  <c r="AJ480" i="1"/>
  <c r="AH481" i="1"/>
  <c r="AJ481" i="1"/>
  <c r="AH482" i="1"/>
  <c r="AJ482" i="1"/>
  <c r="AH483" i="1"/>
  <c r="AJ483" i="1"/>
  <c r="AH484" i="1"/>
  <c r="AJ484" i="1"/>
  <c r="AK484" i="1"/>
  <c r="AH485" i="1"/>
  <c r="AJ485" i="1"/>
  <c r="AH486" i="1"/>
  <c r="AJ486" i="1"/>
  <c r="AH487" i="1"/>
  <c r="AJ487" i="1"/>
  <c r="AH488" i="1"/>
  <c r="AJ488" i="1"/>
  <c r="AK488" i="1"/>
  <c r="AH489" i="1"/>
  <c r="AJ489" i="1"/>
  <c r="AH490" i="1"/>
  <c r="AJ490" i="1"/>
  <c r="AH491" i="1"/>
  <c r="AJ491" i="1"/>
  <c r="AH492" i="1"/>
  <c r="AJ492" i="1"/>
  <c r="AH493" i="1"/>
  <c r="AJ493" i="1"/>
  <c r="AH494" i="1"/>
  <c r="AJ494" i="1"/>
  <c r="AH495" i="1"/>
  <c r="AJ495" i="1"/>
  <c r="AH496" i="1"/>
  <c r="AJ496" i="1"/>
  <c r="AK496" i="1"/>
  <c r="AH497" i="1"/>
  <c r="AJ497" i="1"/>
  <c r="AH498" i="1"/>
  <c r="AJ498" i="1"/>
  <c r="AH499" i="1"/>
  <c r="AJ499" i="1"/>
  <c r="AH500" i="1"/>
  <c r="AJ500" i="1"/>
  <c r="AH501" i="1"/>
  <c r="AJ501" i="1"/>
  <c r="AH502" i="1"/>
  <c r="AJ502" i="1"/>
  <c r="AH503" i="1"/>
  <c r="AJ503" i="1"/>
  <c r="AH504" i="1"/>
  <c r="AJ504" i="1"/>
  <c r="AK504" i="1"/>
  <c r="AL4" i="1"/>
  <c r="AK4" i="1"/>
  <c r="AH4" i="1"/>
  <c r="AS5" i="1"/>
  <c r="AS19" i="1"/>
  <c r="AH19" i="1"/>
  <c r="AS12" i="1"/>
  <c r="AH12" i="1"/>
  <c r="AS17" i="1"/>
  <c r="AH17" i="1"/>
  <c r="AS15" i="1"/>
  <c r="AH15" i="1"/>
  <c r="AS10" i="1"/>
  <c r="AH10" i="1"/>
  <c r="AS8" i="1"/>
  <c r="AH8" i="1"/>
  <c r="AS6" i="1"/>
  <c r="AH6" i="1"/>
  <c r="AS20" i="1"/>
  <c r="AH20" i="1"/>
  <c r="AS18" i="1"/>
  <c r="AH18" i="1"/>
  <c r="AS13" i="1"/>
  <c r="AH13" i="1"/>
  <c r="AS16" i="1"/>
  <c r="AH16" i="1"/>
  <c r="AS14" i="1"/>
  <c r="AH14" i="1"/>
  <c r="AS11" i="1"/>
  <c r="AH11" i="1"/>
  <c r="AS9" i="1"/>
  <c r="AH9" i="1"/>
  <c r="AS7" i="1"/>
  <c r="F4" i="2"/>
  <c r="H4" i="2"/>
  <c r="D4" i="2"/>
  <c r="E4" i="2"/>
  <c r="G4" i="2"/>
  <c r="AJ5" i="1"/>
  <c r="I4" i="2"/>
  <c r="AJ20" i="1"/>
  <c r="AU7" i="1"/>
  <c r="AV4" i="1" s="1"/>
  <c r="AU19" i="1"/>
  <c r="AU18" i="1"/>
  <c r="AU17" i="1"/>
  <c r="AU16" i="1"/>
  <c r="AU15" i="1"/>
  <c r="AU14" i="1"/>
  <c r="AU13" i="1"/>
  <c r="AU12" i="1"/>
  <c r="AU11" i="1"/>
  <c r="AU10" i="1"/>
  <c r="AU9" i="1"/>
  <c r="AU8" i="1"/>
  <c r="AU6" i="1"/>
  <c r="AK7" i="1"/>
  <c r="AK6" i="1"/>
  <c r="AI4" i="1"/>
  <c r="AJ4" i="1"/>
  <c r="AG4" i="1"/>
  <c r="AD4" i="1"/>
  <c r="AF4" i="1"/>
  <c r="AE4" i="1"/>
  <c r="AC4" i="1"/>
  <c r="AX4" i="1" l="1"/>
  <c r="L4" i="2" s="1"/>
  <c r="C4" i="2"/>
  <c r="AT4" i="1"/>
  <c r="J4" i="2" s="1"/>
</calcChain>
</file>

<file path=xl/sharedStrings.xml><?xml version="1.0" encoding="utf-8"?>
<sst xmlns="http://schemas.openxmlformats.org/spreadsheetml/2006/main" count="232" uniqueCount="216">
  <si>
    <t>Patient ID #</t>
  </si>
  <si>
    <t>% of patients with labs completed within 45 min of arrival</t>
  </si>
  <si>
    <t>% patients treated with tPA who are treated within 60 min of arrival</t>
  </si>
  <si>
    <t>% patients receiving tPA within 3 hours of LSN who arrived withn 2 hours of LSN</t>
  </si>
  <si>
    <t>Time Since LSN</t>
  </si>
  <si>
    <t>Lab Completion time more than 45 minutes since arrival</t>
  </si>
  <si>
    <t># labs completed within 45 min of arrival</t>
  </si>
  <si>
    <t>tPA time more than 1 hour from arrival</t>
  </si>
  <si>
    <t># patients treated with tPA</t>
  </si>
  <si>
    <t># patients treated with tPA who are treated within 60 minutes of arrival</t>
  </si>
  <si>
    <t>LSN to Needle in hours and minutes</t>
  </si>
  <si>
    <t># patients receiving tPA within 3 hours of LSN</t>
  </si>
  <si>
    <t>Total Number of Patients</t>
  </si>
  <si>
    <t>Door to ED doc 
MEDIAN time in hours &amp; minutes</t>
  </si>
  <si>
    <t>Door to CT Performed
MEDIAN time in hours &amp; minutes</t>
  </si>
  <si>
    <t>Door to CT Interpreted MEDIAN time in hours &amp; minutes</t>
  </si>
  <si>
    <t>Door to Neurological Expertise 
MEDIAN time in hours &amp; minutes</t>
  </si>
  <si>
    <t>Door to Completed Labs 
MEDIAN time in hours &amp; minutes</t>
  </si>
  <si>
    <t>Door to Needle 
MEDIAN time in hours &amp; minutes</t>
  </si>
  <si>
    <t>Door to Needle 
in hours &amp; minutes</t>
  </si>
  <si>
    <t>Door to Completed Labs 
in hours &amp; minutes</t>
  </si>
  <si>
    <t>Door to Neurological Expertise 
in hours &amp; minutes</t>
  </si>
  <si>
    <t>Door to CT Interpreted 
in hours &amp; minutes</t>
  </si>
  <si>
    <t>Door to CT Performed 
in hours &amp; minutes</t>
  </si>
  <si>
    <t>Door to ED doc  
in hours &amp; minutes</t>
  </si>
  <si>
    <t>STROKE DATA POINT ENTRY FORM</t>
  </si>
  <si>
    <t>STROKE DATA POINT STATISTIC</t>
  </si>
  <si>
    <t>STROKE DATA POINT MEDIANS AND PERCENTAGES</t>
  </si>
  <si>
    <t>Credentials of Neurological Expertise</t>
  </si>
  <si>
    <t>Neurologist</t>
  </si>
  <si>
    <t>Emergency Medicine Physician</t>
  </si>
  <si>
    <t>Nurse Practitioner</t>
  </si>
  <si>
    <t>Physician Assistant</t>
  </si>
  <si>
    <t>Other</t>
  </si>
  <si>
    <t>Resident Physician</t>
  </si>
  <si>
    <t>Neurosurgeon</t>
  </si>
  <si>
    <t>Hospitalist</t>
  </si>
  <si>
    <t>Intensivist</t>
  </si>
  <si>
    <t>Contraindications or warnings to Tpa</t>
  </si>
  <si>
    <t xml:space="preserve">AVM     </t>
  </si>
  <si>
    <t>Date</t>
  </si>
  <si>
    <t>Unique Hospital Patient ID</t>
  </si>
  <si>
    <t>Hospital Identifier</t>
  </si>
  <si>
    <t>FREQUENTLY ASKED QUESTIONS</t>
  </si>
  <si>
    <t>Help with
FAQ</t>
  </si>
  <si>
    <t>Return to Patient Data</t>
  </si>
  <si>
    <t>QUESTION</t>
  </si>
  <si>
    <t>ANSWER/SOLUTION</t>
  </si>
  <si>
    <t>Why did the Patient ID cell turn red?</t>
  </si>
  <si>
    <t>How often must the data be submitted?</t>
  </si>
  <si>
    <t>Who do I contact to obtain the unique hospital identifier?</t>
  </si>
  <si>
    <t>Does each hospital start collecting the data on a clean form each quarter, or should we continue on the same form?</t>
  </si>
  <si>
    <t>Each hospital should begin a new form every quarter.</t>
  </si>
  <si>
    <t xml:space="preserve">What do I do if I am having difficulty with entry on the spreadsheet? </t>
  </si>
  <si>
    <t>Why doesn't my hosipital ID show up?</t>
  </si>
  <si>
    <t>Why did the date cell turn yellow?</t>
  </si>
  <si>
    <r>
      <t xml:space="preserve">The hospital ID should only be entered in cell A5. It will automatically fill in all after that. If you are trying to enter the hospital ID in any other cell, it will appear blank. Enter the ID in A5 </t>
    </r>
    <r>
      <rPr>
        <b/>
        <sz val="12"/>
        <color theme="1"/>
        <rFont val="Calibri"/>
        <family val="2"/>
        <scheme val="minor"/>
      </rPr>
      <t>only</t>
    </r>
    <r>
      <rPr>
        <sz val="11"/>
        <color theme="1"/>
        <rFont val="Calibri"/>
        <family val="2"/>
        <scheme val="minor"/>
      </rPr>
      <t>.</t>
    </r>
  </si>
  <si>
    <r>
      <t xml:space="preserve">Patient ID numbers should be unique to each patient and the number entered has previously been used. Both record IDs should be red. Determine which one to change and </t>
    </r>
    <r>
      <rPr>
        <b/>
        <sz val="12"/>
        <color theme="1"/>
        <rFont val="Calibri"/>
        <family val="2"/>
        <scheme val="minor"/>
      </rPr>
      <t>assign a unique ID number</t>
    </r>
    <r>
      <rPr>
        <sz val="11"/>
        <color theme="1"/>
        <rFont val="Calibri"/>
        <family val="2"/>
        <scheme val="minor"/>
      </rPr>
      <t>.</t>
    </r>
  </si>
  <si>
    <r>
      <t>There must be a date associated with a patient ID. Either e</t>
    </r>
    <r>
      <rPr>
        <b/>
        <sz val="12"/>
        <color theme="1"/>
        <rFont val="Calibri"/>
        <family val="2"/>
        <scheme val="minor"/>
      </rPr>
      <t>nter the appropriate date</t>
    </r>
    <r>
      <rPr>
        <sz val="11"/>
        <color theme="1"/>
        <rFont val="Calibri"/>
        <family val="2"/>
        <scheme val="minor"/>
      </rPr>
      <t xml:space="preserve"> or remove the patient data.</t>
    </r>
  </si>
  <si>
    <t>Hospital Identifier &amp; Quarter</t>
  </si>
  <si>
    <r>
      <t xml:space="preserve">Data should be submitted </t>
    </r>
    <r>
      <rPr>
        <b/>
        <sz val="12"/>
        <color theme="1"/>
        <rFont val="Calibri"/>
        <family val="2"/>
        <scheme val="minor"/>
      </rPr>
      <t>once per quarter</t>
    </r>
    <r>
      <rPr>
        <sz val="11"/>
        <color theme="1"/>
        <rFont val="Calibri"/>
        <family val="2"/>
        <scheme val="minor"/>
      </rPr>
      <t xml:space="preserve">
           For patient info:                                 Submit no later than:                   Quarter Reported
        January 1 - March 31                                       April 30                                    1-YY (ex 1-15)
        April 1 - June 30                                                July 31                                      2- YY (ex 2-15) 
        July 1 - September 30                                     October 31                             3- YY (ex 3-15)</t>
    </r>
  </si>
  <si>
    <t>Who do I submit the data to and how?</t>
  </si>
  <si>
    <t>If the time is unknown, leave the field blank.</t>
  </si>
  <si>
    <t xml:space="preserve">If the occurrence is not recognized as a stroke by the Emergency Department Doctor, leave the field blank. </t>
  </si>
  <si>
    <t xml:space="preserve">For the column “Communication with Neurological Expertise” on the Patient Data page,  what to put if the occurrence is not recognized as a stroke by the Emergency Department Doctor?  </t>
  </si>
  <si>
    <t xml:space="preserve">For the column “Last seen Normal” on the Patient Data page, what to put when you do not know the time?  </t>
  </si>
  <si>
    <t xml:space="preserve">My question relates to symptomology vs diagnosis. I abstract for core measures and find often general vague complaints like weakness or headache can lead to a diagnosis of CVA. However, not every patient presenting with these symptoms are fast tracked into the Stroke Protocol. We collect the info on these charts and some meet the Stroke criteria, but what  do we do with the others? Should I review and provide data on only Diagnosed Strokes? or do you also want to trend the symptoms and care provided? 
</t>
  </si>
  <si>
    <t xml:space="preserve">Great question.  When collecting data, the primary question is "What is the intent of using the data?"  LERN's intent is to 1) validate that centers attesting to Level III (Acute Stroke Ready Hospital) status are able to do what is expected and 2) provide process improvement recommendations when areas of weakness are identified.
There will always be delayed diagnoses of stroke and stroke mimics.  The focus is on patients with stroke rather than stroke mimics.  If a patient was registered, went through the process of the stroke code, but was later diagnosed with a stroke mimic, options are to indicate "stroke mimic" or to delete the entry from the spreadsheet.  
We are looking for all patients who are coded with a stroke diagnosis.  For those who presented outside of the window, you would simply register the dummy identifier and times of LSN and arrival to indicate that they were not appropriate stroke codes/activations.  Some of your patients will represent delayed diagnoses, and some of these will have presented within the window, but were missed opportunities.  I would want there to be a note to indicate "delayed diagnosis".  If a pattern or disproportionate number of delayed diagnoses is noted from your center, this would provide an opportunity for additional stroke education (I would come out and give a presentation on commonly missed strokes).  
</t>
  </si>
  <si>
    <t>For the column "Last Seen Normal" on the Patient Data page, how should I document when the patient's last seen normal is several hours before ED arrival?</t>
  </si>
  <si>
    <t>The LERN Stroke Medical Director recommends that you simply document "&gt;3hrs from arrival" for those cases who are out of the window.  If, however, the time for LSN is before midnight and the patient presents within 3 hrs, but the time falls into the next day, The LERN Stroke Medical Director will be able to figure this out.  For example, LSN 23:00 and patient arrives 00:30 on the next day, the LERN Stroke Medical Director will see the other times documented and understand the corresponding date of LSN.</t>
  </si>
  <si>
    <t>Door to Neurologic Expertise - is this the time the call is initiated or is it the time the doctor actually is online and responds?</t>
  </si>
  <si>
    <t xml:space="preserve">The door to neuro expertise is the time the neuro expert was reached to make them aware of the stroke code.   We understand that telestroke docs don't want to engage until the ct is done,  but we highly  recommend an earlier call to alert the specialist and to use that time.  </t>
  </si>
  <si>
    <t>Is Door to Neurologic Expertise calculated on all stroke patients or is it calculated only on those that would meet criteria for tPA - those within the tPA Window?</t>
  </si>
  <si>
    <t>The only interval needed on all patients is the last seen normal to ED arrival.  If that places the patient outside of the hospital's window for tpa,  no further data is needed.  For patients presenting within the first few hours,  all data points are needed.</t>
  </si>
  <si>
    <t>Credential of Neurological Expertise
**chose from drop down box**</t>
  </si>
  <si>
    <t xml:space="preserve"> Reason why tPA administration was delayed
**choose from dropdown box**</t>
  </si>
  <si>
    <t xml:space="preserve">If the patient does not have a CT but does have an MRI should I add the time of the MRI or leave the cell blank? </t>
  </si>
  <si>
    <t xml:space="preserve">If CT is deferred and the patient goes directly to MRI, the hospital needs to demonstrate they can get the MRI performed within 25min and read within 45min. </t>
  </si>
  <si>
    <t xml:space="preserve">Time of Communication with Neurological Expertise:  We activate using a pager system and neurology residents get notified of a stroke via pager.  Then they come down to the ED.  Do I list the time of communication as the pager time or the time they were present at the patient’s bedside? </t>
  </si>
  <si>
    <t>If the resident routinely calls back to "get the scoop", then the time of the call back would apply.  If they don't call back and simply show up to the bedside, then the time they arrived to the bedside would apply. </t>
  </si>
  <si>
    <t>We had two patients  who developed stroke symptoms after arrival to the ED.  Both were activated upon symptom onset and received tPA within 60 minutes of symptom onset.  Should I include these on the spreadsheet?  If so, the “arrival time at door” skews the data as the “door to” times are calculated based on their arrival time rather than symptom onset after arrival.  On these two patients, should I put the time of symptom onset as their “arrival time at door”?</t>
  </si>
  <si>
    <t xml:space="preserve">These patients should be included.  The following instructions should help.
LSN is the time (military time) that the patient was last known to be at his or her normal neurological condition. 
LSN time = the time of onset for: 
•       a person who was awake at onset and can provide his or her own history 
•       a person with witnessed onset. 
Let’s take an example of a patient who develops symptoms while in the ED or had resolution (TIA) and then recurrence while in the ED… the LSN time would be after the arrival time. 
A patient had L sided weakness which had resolved before arrival at 23:00 on 02/03/17.  The nurse sees the patient normal at 00:30 on 02/04/17.  The nurse finds the patient with L sided weakness at 01:00.  
If the true arrival time was documented, it would be assumed that the patient presented 22 hours after onset of L sided weakness and question administration of tPA.
To address this scenario, if LSN is after arrival, change the Arrival Date in Column C and Arrival Time in Column F to = date and time when the patient was LSN. 
•       The Date recorded in Column C should be 02/04/17.  
•       LSN should be 00:30.
•       Arrival time should be when symptoms were noted (01:00).
</t>
  </si>
  <si>
    <t>One of the test listed in parenthesis is “chemistry panel”.   Contraindication for tPA administration would be an abnormal blood glucose (&lt;50 or &gt; 400 mg/dl), which can easily and quickly be done as a point-of-care test in the ED setting. The use of the term “chemistry panel” implies that additional testing should be performed, but will result in increased turn-around-times. Can you clarify what chemistry tests, other than glucose, would be required to be performed and monitored in order to meet the 45 minute requirement.</t>
  </si>
  <si>
    <t>You should be able to obtain platelets and PT/INR/PTT within 45 minutes in at least 50% of your hyperacute stroke patients.  However, platelets and coagulation profiles are not required prior to initiation of tPA unless you know or suspect they will be abnormal (this is based on 2018 AHA/ASA Guidelines recommending against waiting on labs before treating).  Most of your patients will only require a glucose, which can be obtained by an accucheck; therefore, the time to completed labs for those patients would be the time of the accucheck.  For the small proportion who do need labs, you should strive for 45.</t>
  </si>
  <si>
    <r>
      <t xml:space="preserve">I have a question regarding the appropriate documentation of the </t>
    </r>
    <r>
      <rPr>
        <b/>
        <sz val="11"/>
        <color theme="1"/>
        <rFont val="Calibri"/>
        <family val="2"/>
        <scheme val="minor"/>
      </rPr>
      <t xml:space="preserve">ED doc time </t>
    </r>
    <r>
      <rPr>
        <sz val="11"/>
        <color theme="1"/>
        <rFont val="Calibri"/>
        <family val="2"/>
        <scheme val="minor"/>
      </rPr>
      <t>for stroke patients presenting to the ED.  We have Nurse Practitioners who see patients for triage.  If an NP sees the patient initially, can this time stamp count as the ED doc time if our stroke code is called overhead and the patient is immediately sent to CT?</t>
    </r>
  </si>
  <si>
    <t>Yes, this is acceptable.</t>
  </si>
  <si>
    <t>NIHSS Total Score</t>
  </si>
  <si>
    <t>Patient screened for LVO?</t>
  </si>
  <si>
    <t>Yes</t>
  </si>
  <si>
    <t>No</t>
  </si>
  <si>
    <t>Not Applicable</t>
  </si>
  <si>
    <t>If yes, what method?</t>
  </si>
  <si>
    <t>Method?</t>
  </si>
  <si>
    <t>VAN</t>
  </si>
  <si>
    <t>CTA</t>
  </si>
  <si>
    <t>Other Clinical</t>
  </si>
  <si>
    <t>Other Vascular Imaging</t>
  </si>
  <si>
    <t>Result of LVO?</t>
  </si>
  <si>
    <t>Result of LVO</t>
  </si>
  <si>
    <t>LVO Positive</t>
  </si>
  <si>
    <t>LVO Negative</t>
  </si>
  <si>
    <t>Mode of Arrival</t>
  </si>
  <si>
    <t>Private Vehicle</t>
  </si>
  <si>
    <t>Unknown</t>
  </si>
  <si>
    <t>Both Clinical and Vascular Imaging</t>
  </si>
  <si>
    <t>Quarter
Format: Q-YY
e.g., 3-18</t>
  </si>
  <si>
    <t>Can you clarify the actual requirement for labs? Is it all labs(cbc, cmp, pt/inr)? Or only certain labs as defined by hospital policy(glucoscan) for alteplase admin?</t>
  </si>
  <si>
    <r>
      <t xml:space="preserve">This depends on the patient. Center should be able to obtain platelets (on CBC), PT/INR and PTT within 45 minutes of arrival. The datapoint should be the time the labs needed </t>
    </r>
    <r>
      <rPr>
        <b/>
        <u/>
        <sz val="11"/>
        <color theme="1"/>
        <rFont val="Calibri"/>
        <family val="2"/>
        <scheme val="minor"/>
      </rPr>
      <t>for the specific  patient</t>
    </r>
    <r>
      <rPr>
        <sz val="11"/>
        <color theme="1"/>
        <rFont val="Calibri"/>
        <family val="2"/>
        <scheme val="minor"/>
      </rPr>
      <t xml:space="preserve"> became available, which in most cases will be the fingerstick glucose. The center should not relax on monitoring the ability to obtain platelets and coags, because there will be a subpopulation of stroke patients for whom these values are needed prior to treatment.  Ex: You will document the time the fingerstick glucose was available if that was the only metric needed to determine tPA eligibility.  If the patient is on Coumadin or you have other reasons to suspect coagulation issues, then you would need the full panel and would chart the time PT/PTT etc...were available on the LERN Form.  It depends on the patient. 
</t>
    </r>
  </si>
  <si>
    <t>Reason for Transfer Delay</t>
  </si>
  <si>
    <t>Details      (Optional)</t>
  </si>
  <si>
    <t>Air Ambulance</t>
  </si>
  <si>
    <t>Ground Ambulance</t>
  </si>
  <si>
    <t>Reason patient LSN &lt;3.5 hours was not treated with tPA
**choose from dropdown box**</t>
  </si>
  <si>
    <t>Reason For Delay</t>
  </si>
  <si>
    <t>patients arrived within 3.5 hours of LSN</t>
  </si>
  <si>
    <t># of patients arrived &lt; 3.5 hours of LSN</t>
  </si>
  <si>
    <t>% patients receiving tPA within 3 hours of LSN who arrived &lt; 3.5 hours of LSN</t>
  </si>
  <si>
    <t>LSN within 3.5 hours of arrival</t>
  </si>
  <si>
    <t>For patients who present &lt;3.5hrs from LSN, please submit all variables.
For patients who present 3.5-24hrs from LSN, please submit the expanded variables only.  I would encourage you to monitor the door-to-ED doc, door-to-neurological expertise, door-to-CT performed, and door-to-CT interpreted for your 3-24hrs from LSN VAN positive (or LVO screen positive) patients so that you can evaluate your process delays for patients with prolonged DIDO (door in to door out).  </t>
  </si>
  <si>
    <t>I have a question regarding the expanded data variables.  I don’t usually fill out the first part of the information if it was &gt; 3.5 hours as per the instructions.  So if I have a patient &lt; 24 but &gt; 3.5 hours, do I just fill out the expanded questions?</t>
  </si>
  <si>
    <t xml:space="preserve">Door to Transfer Decision in hours &amp; minutes </t>
  </si>
  <si>
    <t xml:space="preserve">Transfer Decision to Transfer Request in hours &amp; minutes </t>
  </si>
  <si>
    <t>Transfer Request to Acceptance Time</t>
  </si>
  <si>
    <t>Acceptance Time to EMS on Scene Time</t>
  </si>
  <si>
    <t>EMS on Scene Time to Transfer</t>
  </si>
  <si>
    <t>Acceptance Time to Transfer</t>
  </si>
  <si>
    <t>Door In Door Out</t>
  </si>
  <si>
    <t>Last Seen Normal
(Military Time)</t>
  </si>
  <si>
    <t>Arrival Time at Door
(Military Time)</t>
  </si>
  <si>
    <t>Time of ED Doc Evaluation
(Military Time)
(Goal=10 minutes)</t>
  </si>
  <si>
    <t>Communication with Neurological Expertise
(Military Time)
(Goal=15 minutes from time of arrival at ED door)</t>
  </si>
  <si>
    <t>Time CT Performed (Military Time)
(Goal=25 minutes from time of arrival at ED door)</t>
  </si>
  <si>
    <t>Time CT Interpreted (Military Time)
(Goal=45 minutes from time of arrival at ED door)</t>
  </si>
  <si>
    <t>Time Labs Resulted
(Military Time)
(Goal=45 minutes from time of arrival at ED door)</t>
  </si>
  <si>
    <t>Time of tPA Bolus (Military Time)
(Goal=60 minutes from time of arrival at ED door)</t>
  </si>
  <si>
    <t>Decision Time (Transfer)
(Military Time)</t>
  </si>
  <si>
    <t>Transfer Request Time (Military Time)</t>
  </si>
  <si>
    <t>Acceptance Time (Military Time)</t>
  </si>
  <si>
    <t>EMS on Scene Time for Transfer
(Military Time) (Remediation Only)</t>
  </si>
  <si>
    <t>Transfer Time
(Military Time)</t>
  </si>
  <si>
    <t>Door to Transfer Request</t>
  </si>
  <si>
    <t>Transfer Request to Door Out</t>
  </si>
  <si>
    <t xml:space="preserve">not present within 4.5hrs from LSN   </t>
  </si>
  <si>
    <t>arrived &lt;3.5hrs, but unable to treat within 4.5hr from LSN</t>
  </si>
  <si>
    <t>unable to determine eligibility</t>
  </si>
  <si>
    <t xml:space="preserve">hemorrhage on CT/ICH     </t>
  </si>
  <si>
    <t xml:space="preserve">symptoms resolved/TIA       </t>
  </si>
  <si>
    <t xml:space="preserve">stroke mimic </t>
  </si>
  <si>
    <t>no disabling deficit</t>
  </si>
  <si>
    <t xml:space="preserve">patient or family refusal    </t>
  </si>
  <si>
    <t xml:space="preserve">elevated BP &gt;185/110 despite treatment   </t>
  </si>
  <si>
    <t xml:space="preserve">blood glucose &lt;50mg/dL </t>
  </si>
  <si>
    <t>low platelet count</t>
  </si>
  <si>
    <t>INR &gt;1.7</t>
  </si>
  <si>
    <t xml:space="preserve">elevated PTT     </t>
  </si>
  <si>
    <t>full-dose anticoagulation</t>
  </si>
  <si>
    <t>active internal bleeding</t>
  </si>
  <si>
    <t>other known bleeding diathesis</t>
  </si>
  <si>
    <t>stroke within 3 months</t>
  </si>
  <si>
    <t>intracranial or spinal surgery within 3 months</t>
  </si>
  <si>
    <t>significant head trauma within 3 months</t>
  </si>
  <si>
    <t>history of previous ICH</t>
  </si>
  <si>
    <t xml:space="preserve">hypodensity on CT &gt;1/3 cerebral hemisphere    </t>
  </si>
  <si>
    <t xml:space="preserve">intracranial neoplasm      </t>
  </si>
  <si>
    <t xml:space="preserve">symptoms suggest SAH       </t>
  </si>
  <si>
    <t>unsecure high-risk cerebral aneurysm</t>
  </si>
  <si>
    <t>serious trauma within 14 days</t>
  </si>
  <si>
    <t>major surgery within 14 days</t>
  </si>
  <si>
    <t>delayed diagnosis</t>
  </si>
  <si>
    <t>pregnancy</t>
  </si>
  <si>
    <t>seizure at onset</t>
  </si>
  <si>
    <t>other</t>
  </si>
  <si>
    <t>Ongoing HTN despite 2 or more IVP or IV drip initiated</t>
  </si>
  <si>
    <t>Further dx evaluation to confirm stroke in pt w/ blood glucose &lt;50</t>
  </si>
  <si>
    <t>Further dx evaluation to confirm stroke in patients who present with seizure</t>
  </si>
  <si>
    <t>Further dx evaluation to confirm stroke in patient who have other major metabolic disorder – Include other major metabolic disorder in comment section</t>
  </si>
  <si>
    <t>Management of cardiopulmonary arrest, respiratory failure (requiring intubation), major trauma/bleeding event</t>
  </si>
  <si>
    <t>Management of other emergent/acute condition – Include other emergent/acute condition in comment section</t>
  </si>
  <si>
    <t>Eligibility initially unclear due to timeline evolved after discussion with family/friends</t>
  </si>
  <si>
    <t>Eligibility initially unclear due to unclear recent procedure/surgery</t>
  </si>
  <si>
    <t>Eligibility initially unclear due to incomplete history</t>
  </si>
  <si>
    <t>Initial refusal by patient or family</t>
  </si>
  <si>
    <t>Consent delay due to patient wanting to discuss with family/proxy/spiritual guide first</t>
  </si>
  <si>
    <t>Consent delay due to inability to contact family/proxy</t>
  </si>
  <si>
    <t>Wake-up or Unknown symptom onset requiring additional imaging to determine eligibility</t>
  </si>
  <si>
    <t>Difficulty obtaining IV access</t>
  </si>
  <si>
    <t>Delayed/missed diagnosis</t>
  </si>
  <si>
    <t>Equipment related delay</t>
  </si>
  <si>
    <t>Provider wanted additional imaging to confirm stroke before treating (excluding glucose &lt; 50, seizure, or major metabolic disorder)</t>
  </si>
  <si>
    <t>Social/Religious beliefs</t>
  </si>
  <si>
    <t>Initial refusal of treatment or transfer by patient or family</t>
  </si>
  <si>
    <t>Delayed/missed recognition of LVO due to altered LOC, seizure, other metabolic disorders</t>
  </si>
  <si>
    <t xml:space="preserve">Delayed/missed recognition of LVO due to initial negative VAN screening </t>
  </si>
  <si>
    <t xml:space="preserve">Delay in determination of IR candidacy by accepting facility </t>
  </si>
  <si>
    <t>Delay in vascular imaging completion or interpretation</t>
  </si>
  <si>
    <t>Delay in your facility initiating transfer</t>
  </si>
  <si>
    <t>Delay in finding accepting center independently</t>
  </si>
  <si>
    <t>Delay in finding accepting center through LCC</t>
  </si>
  <si>
    <t>Bed unavailable at initial requested facility (?add multiple facilities)</t>
  </si>
  <si>
    <t>Delay in EMS arrival due to delayed dispatch</t>
  </si>
  <si>
    <t>Delay in EMS arrival due to weather conditions</t>
  </si>
  <si>
    <t>Delay in EMS arrival due to unit not available</t>
  </si>
  <si>
    <t>Reason Patient Not Transferred</t>
  </si>
  <si>
    <t>Large core infarct on imaging</t>
  </si>
  <si>
    <t>No large vessel occlusion identified on imaging</t>
  </si>
  <si>
    <t>No ischemic penumbra</t>
  </si>
  <si>
    <t>Chronic occlusion not amenable to IR</t>
  </si>
  <si>
    <t>Distal occlusion not amenable to IR</t>
  </si>
  <si>
    <t>Endovascular eligibility initially unclear due to timeline</t>
  </si>
  <si>
    <t>Social/religious beliefs</t>
  </si>
  <si>
    <t>unable to treat within 4.5 hrs of TSN</t>
  </si>
  <si>
    <t>justin.schleis3@la.gov</t>
  </si>
  <si>
    <t>For the unique hospital identifier, contact Justin Schleis.</t>
  </si>
  <si>
    <t>For problems with the spreadsheet, contact Justin Schleis. For questions regarding the criteria, contact Paige Hargrove at (225) 756-3440.</t>
  </si>
  <si>
    <t xml:space="preserve">Email the completed excel spreadsheet at the end of each quarter to Justin Schleis at </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</si>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</sst>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m/dd/yy;@"/>
  </numFmts>
  <fonts count="22">
    <font>
      <sz val="11"/>
      <color theme="1"/>
      <name val="Calibri"/>
      <family val="2"/>
      <scheme val="minor"/>
    </font>
    <font>
      <sz val="11"/>
      <color theme="1"/>
      <name val="Calibri"/>
      <family val="2"/>
      <scheme val="minor"/>
    </font>
    <font>
      <b/>
      <sz val="11"/>
      <color theme="1"/>
      <name val="Calibri"/>
      <family val="2"/>
      <scheme val="minor"/>
    </font>
    <font>
      <b/>
      <sz val="26"/>
      <color theme="1"/>
      <name val="Calibri"/>
      <family val="2"/>
      <scheme val="minor"/>
    </font>
    <font>
      <b/>
      <sz val="16"/>
      <color theme="1"/>
      <name val="Univers Extended"/>
      <family val="2"/>
    </font>
    <font>
      <b/>
      <sz val="14"/>
      <color theme="1"/>
      <name val="Calibri"/>
      <family val="2"/>
      <scheme val="minor"/>
    </font>
    <font>
      <sz val="14"/>
      <color theme="1"/>
      <name val="Calibri"/>
      <family val="2"/>
      <scheme val="minor"/>
    </font>
    <font>
      <b/>
      <sz val="14"/>
      <color theme="1"/>
      <name val="Univers Extended"/>
      <family val="2"/>
    </font>
    <font>
      <sz val="14"/>
      <color theme="1"/>
      <name val="Univers Extended"/>
      <family val="2"/>
    </font>
    <font>
      <b/>
      <sz val="10"/>
      <color theme="1"/>
      <name val="Univers Extended"/>
      <family val="2"/>
    </font>
    <font>
      <b/>
      <sz val="12"/>
      <color theme="1"/>
      <name val="Calibri"/>
      <family val="2"/>
      <scheme val="minor"/>
    </font>
    <font>
      <b/>
      <sz val="18"/>
      <color theme="1"/>
      <name val="Calibri"/>
      <family val="2"/>
      <scheme val="minor"/>
    </font>
    <font>
      <u/>
      <sz val="11"/>
      <color theme="10"/>
      <name val="Calibri"/>
      <family val="2"/>
      <scheme val="minor"/>
    </font>
    <font>
      <b/>
      <u/>
      <sz val="14"/>
      <color theme="10"/>
      <name val="Calibri"/>
      <family val="2"/>
      <scheme val="minor"/>
    </font>
    <font>
      <b/>
      <sz val="14"/>
      <name val="Calibri"/>
      <family val="2"/>
      <scheme val="minor"/>
    </font>
    <font>
      <b/>
      <sz val="12"/>
      <color theme="1"/>
      <name val="Univers Extended"/>
      <family val="2"/>
    </font>
    <font>
      <sz val="12"/>
      <name val="Calibri"/>
      <family val="2"/>
      <scheme val="minor"/>
    </font>
    <font>
      <sz val="12"/>
      <color theme="1"/>
      <name val="Times New Roman"/>
      <family val="1"/>
    </font>
    <font>
      <sz val="11"/>
      <color theme="1"/>
      <name val="Calibri"/>
      <family val="2"/>
    </font>
    <font>
      <sz val="12"/>
      <color theme="1"/>
      <name val="Calibri"/>
      <family val="2"/>
      <scheme val="minor"/>
    </font>
    <font>
      <b/>
      <u/>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ashed">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11">
    <xf numFmtId="0" fontId="0" fillId="0" borderId="0" xfId="0"/>
    <xf numFmtId="0" fontId="0" fillId="0" borderId="0" xfId="0" applyAlignment="1">
      <alignment horizontal="center"/>
    </xf>
    <xf numFmtId="0" fontId="0" fillId="2" borderId="0" xfId="0" applyFill="1" applyAlignment="1">
      <alignment horizontal="center" vertical="center"/>
    </xf>
    <xf numFmtId="0" fontId="2" fillId="3" borderId="0" xfId="0" applyFont="1" applyFill="1"/>
    <xf numFmtId="164" fontId="4" fillId="0" borderId="2" xfId="0" applyNumberFormat="1" applyFont="1" applyBorder="1" applyAlignment="1" applyProtection="1">
      <alignment vertical="center"/>
      <protection locked="0"/>
    </xf>
    <xf numFmtId="0" fontId="0" fillId="0" borderId="0" xfId="0" applyAlignment="1"/>
    <xf numFmtId="0" fontId="5" fillId="4"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4" fillId="2" borderId="6" xfId="0" applyFont="1" applyFill="1" applyBorder="1" applyAlignment="1">
      <alignment horizontal="center" vertical="center"/>
    </xf>
    <xf numFmtId="20" fontId="4" fillId="2" borderId="6" xfId="0" applyNumberFormat="1" applyFont="1" applyFill="1" applyBorder="1" applyAlignment="1">
      <alignment horizontal="center" vertical="center"/>
    </xf>
    <xf numFmtId="9" fontId="4" fillId="2" borderId="6" xfId="1" applyFont="1" applyFill="1" applyBorder="1" applyAlignment="1">
      <alignment horizontal="center" vertical="center"/>
    </xf>
    <xf numFmtId="0" fontId="0" fillId="0" borderId="0" xfId="0" applyProtection="1"/>
    <xf numFmtId="0" fontId="0" fillId="0" borderId="0" xfId="0" applyFont="1" applyProtection="1"/>
    <xf numFmtId="0" fontId="0" fillId="0" borderId="0" xfId="0" applyAlignment="1" applyProtection="1">
      <alignment vertical="center"/>
    </xf>
    <xf numFmtId="0" fontId="2" fillId="0" borderId="0" xfId="0" applyFont="1" applyAlignment="1" applyProtection="1">
      <alignment horizontal="center" vertical="center"/>
    </xf>
    <xf numFmtId="20" fontId="2" fillId="0" borderId="0" xfId="0" applyNumberFormat="1" applyFont="1" applyFill="1" applyAlignment="1" applyProtection="1">
      <alignment horizontal="left" vertical="center" indent="1"/>
    </xf>
    <xf numFmtId="0" fontId="2" fillId="2" borderId="0" xfId="0" applyFont="1" applyFill="1" applyAlignment="1" applyProtection="1">
      <alignment horizontal="center" vertical="center"/>
    </xf>
    <xf numFmtId="0" fontId="0" fillId="2" borderId="0" xfId="0" applyFill="1" applyProtection="1"/>
    <xf numFmtId="20" fontId="0" fillId="0" borderId="0" xfId="0" applyNumberFormat="1" applyFont="1" applyAlignment="1" applyProtection="1">
      <alignment horizontal="left" vertical="center"/>
    </xf>
    <xf numFmtId="0" fontId="0" fillId="0" borderId="0" xfId="0" applyFont="1" applyAlignment="1" applyProtection="1">
      <alignment vertical="center"/>
    </xf>
    <xf numFmtId="20" fontId="0" fillId="0" borderId="0" xfId="0" applyNumberFormat="1" applyFont="1" applyBorder="1" applyAlignment="1" applyProtection="1">
      <alignment horizontal="left" vertical="center"/>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0" fillId="0" borderId="0" xfId="0" applyFont="1" applyAlignment="1" applyProtection="1">
      <alignment vertical="center" wrapText="1"/>
    </xf>
    <xf numFmtId="0" fontId="0" fillId="0" borderId="0" xfId="0" applyAlignment="1" applyProtection="1"/>
    <xf numFmtId="0" fontId="3" fillId="0" borderId="0" xfId="0" applyFont="1" applyBorder="1" applyAlignment="1" applyProtection="1">
      <alignment horizontal="center" vertical="center"/>
    </xf>
    <xf numFmtId="164" fontId="9" fillId="0" borderId="2" xfId="0" applyNumberFormat="1" applyFont="1" applyBorder="1" applyAlignment="1" applyProtection="1">
      <alignment vertical="center" wrapText="1"/>
      <protection locked="0"/>
    </xf>
    <xf numFmtId="0" fontId="0" fillId="5" borderId="0" xfId="0" applyFill="1" applyAlignment="1" applyProtection="1">
      <alignment vertical="center"/>
    </xf>
    <xf numFmtId="0" fontId="5" fillId="5" borderId="1" xfId="0" applyFont="1" applyFill="1" applyBorder="1" applyAlignment="1" applyProtection="1">
      <alignment vertical="center"/>
    </xf>
    <xf numFmtId="164" fontId="4" fillId="5" borderId="2" xfId="0" applyNumberFormat="1" applyFont="1" applyFill="1" applyBorder="1" applyAlignment="1" applyProtection="1">
      <alignment vertical="center"/>
    </xf>
    <xf numFmtId="164" fontId="9" fillId="5" borderId="2" xfId="0" applyNumberFormat="1" applyFont="1" applyFill="1" applyBorder="1" applyAlignment="1" applyProtection="1">
      <alignment vertical="center" wrapText="1"/>
    </xf>
    <xf numFmtId="165" fontId="0" fillId="0" borderId="0" xfId="0" applyNumberFormat="1" applyProtection="1"/>
    <xf numFmtId="165" fontId="5" fillId="5" borderId="1" xfId="0" applyNumberFormat="1" applyFont="1" applyFill="1" applyBorder="1" applyAlignment="1" applyProtection="1">
      <alignment vertical="center"/>
    </xf>
    <xf numFmtId="165" fontId="5" fillId="0" borderId="1" xfId="0" applyNumberFormat="1" applyFont="1" applyBorder="1" applyAlignment="1" applyProtection="1">
      <alignment vertical="center"/>
      <protection locked="0"/>
    </xf>
    <xf numFmtId="165" fontId="0" fillId="0" borderId="0" xfId="0" applyNumberFormat="1" applyBorder="1" applyProtection="1"/>
    <xf numFmtId="0" fontId="6" fillId="0" borderId="0" xfId="0" applyFont="1" applyBorder="1" applyProtection="1"/>
    <xf numFmtId="0" fontId="0" fillId="0" borderId="0" xfId="0" applyAlignment="1">
      <alignment horizontal="left" vertical="top" wrapText="1"/>
    </xf>
    <xf numFmtId="0" fontId="11" fillId="0" borderId="0" xfId="0" applyFont="1" applyAlignment="1">
      <alignment horizontal="center"/>
    </xf>
    <xf numFmtId="0" fontId="0" fillId="5" borderId="0" xfId="0" applyFill="1" applyAlignment="1">
      <alignment horizontal="left" vertical="top" wrapText="1"/>
    </xf>
    <xf numFmtId="0" fontId="0" fillId="5" borderId="0" xfId="0" applyFill="1"/>
    <xf numFmtId="0" fontId="2" fillId="0" borderId="0" xfId="0" applyFont="1" applyAlignment="1">
      <alignment horizontal="center"/>
    </xf>
    <xf numFmtId="0" fontId="0" fillId="0" borderId="0" xfId="0" applyAlignment="1">
      <alignment vertical="top" wrapText="1"/>
    </xf>
    <xf numFmtId="0" fontId="13" fillId="6" borderId="0" xfId="2" applyFont="1" applyFill="1"/>
    <xf numFmtId="165" fontId="14" fillId="0" borderId="0" xfId="0" applyNumberFormat="1" applyFont="1" applyAlignment="1" applyProtection="1">
      <alignment vertical="center" wrapText="1"/>
    </xf>
    <xf numFmtId="49" fontId="13" fillId="0" borderId="0" xfId="2" applyNumberFormat="1" applyFont="1" applyAlignment="1" applyProtection="1">
      <alignment horizontal="center" vertical="center" wrapText="1"/>
    </xf>
    <xf numFmtId="49" fontId="5" fillId="0" borderId="0" xfId="0" applyNumberFormat="1" applyFont="1" applyAlignment="1" applyProtection="1">
      <alignment vertical="center"/>
    </xf>
    <xf numFmtId="49" fontId="5" fillId="4" borderId="3" xfId="0" applyNumberFormat="1" applyFont="1" applyFill="1" applyBorder="1" applyAlignment="1" applyProtection="1">
      <alignment horizontal="center" vertical="center" wrapText="1"/>
    </xf>
    <xf numFmtId="49" fontId="5" fillId="5" borderId="1" xfId="0" applyNumberFormat="1" applyFont="1" applyFill="1" applyBorder="1" applyAlignment="1" applyProtection="1">
      <alignment horizontal="center" vertical="center"/>
    </xf>
    <xf numFmtId="49" fontId="5" fillId="0" borderId="1"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xf>
    <xf numFmtId="0" fontId="15" fillId="2" borderId="6" xfId="0" applyFont="1" applyFill="1" applyBorder="1" applyAlignment="1">
      <alignment horizontal="center" vertical="center"/>
    </xf>
    <xf numFmtId="0" fontId="12" fillId="0" borderId="0" xfId="2" applyAlignment="1">
      <alignment vertical="top" wrapText="1"/>
    </xf>
    <xf numFmtId="0" fontId="16" fillId="0" borderId="0" xfId="0" applyFont="1" applyAlignment="1">
      <alignment wrapText="1"/>
    </xf>
    <xf numFmtId="0" fontId="16" fillId="0" borderId="0" xfId="0" applyFont="1" applyAlignment="1">
      <alignment vertical="center" wrapText="1"/>
    </xf>
    <xf numFmtId="0" fontId="5" fillId="4" borderId="8" xfId="0" applyFont="1" applyFill="1" applyBorder="1" applyAlignment="1" applyProtection="1">
      <alignment horizontal="center" vertical="center" wrapText="1"/>
    </xf>
    <xf numFmtId="164" fontId="9" fillId="5" borderId="9" xfId="0" applyNumberFormat="1" applyFont="1" applyFill="1" applyBorder="1" applyAlignment="1" applyProtection="1">
      <alignment vertical="center" wrapText="1"/>
    </xf>
    <xf numFmtId="164" fontId="9" fillId="0" borderId="9" xfId="0" applyNumberFormat="1" applyFont="1" applyBorder="1" applyAlignment="1" applyProtection="1">
      <alignment vertical="center" wrapText="1"/>
      <protection locked="0"/>
    </xf>
    <xf numFmtId="0" fontId="2" fillId="0" borderId="6" xfId="0" applyFont="1" applyBorder="1" applyProtection="1"/>
    <xf numFmtId="0" fontId="2" fillId="5" borderId="12" xfId="0" applyFont="1" applyFill="1" applyBorder="1" applyAlignment="1" applyProtection="1">
      <alignment vertical="center"/>
    </xf>
    <xf numFmtId="0" fontId="17" fillId="0" borderId="0" xfId="0" applyFont="1" applyAlignment="1">
      <alignment wrapText="1"/>
    </xf>
    <xf numFmtId="0" fontId="2" fillId="2" borderId="11" xfId="0" applyFont="1" applyFill="1" applyBorder="1" applyAlignment="1" applyProtection="1">
      <alignment vertical="center"/>
      <protection locked="0"/>
    </xf>
    <xf numFmtId="164" fontId="8" fillId="0" borderId="10" xfId="0" applyNumberFormat="1" applyFont="1" applyBorder="1" applyAlignment="1" applyProtection="1">
      <alignment vertical="center"/>
      <protection locked="0"/>
    </xf>
    <xf numFmtId="20" fontId="6" fillId="0" borderId="2" xfId="0" applyNumberFormat="1" applyFont="1" applyBorder="1" applyAlignment="1" applyProtection="1">
      <alignment horizontal="left" vertical="center"/>
      <protection locked="0"/>
    </xf>
    <xf numFmtId="0" fontId="18" fillId="0" borderId="0" xfId="0" applyFont="1" applyAlignment="1">
      <alignment wrapText="1"/>
    </xf>
    <xf numFmtId="0" fontId="0" fillId="0" borderId="0" xfId="0" applyFont="1" applyAlignment="1">
      <alignment wrapText="1"/>
    </xf>
    <xf numFmtId="1" fontId="0" fillId="0" borderId="0" xfId="0" applyNumberFormat="1" applyProtection="1"/>
    <xf numFmtId="1" fontId="0" fillId="0" borderId="0" xfId="0" applyNumberFormat="1" applyAlignment="1" applyProtection="1"/>
    <xf numFmtId="1" fontId="6" fillId="0" borderId="2" xfId="0" applyNumberFormat="1" applyFont="1" applyBorder="1" applyAlignment="1" applyProtection="1">
      <alignment horizontal="left" vertical="center"/>
      <protection locked="0"/>
    </xf>
    <xf numFmtId="164" fontId="0" fillId="0" borderId="0" xfId="0" applyNumberFormat="1" applyAlignment="1" applyProtection="1"/>
    <xf numFmtId="164" fontId="6" fillId="0" borderId="2" xfId="0" applyNumberFormat="1" applyFont="1" applyBorder="1" applyAlignment="1" applyProtection="1">
      <alignment horizontal="left" vertical="center"/>
      <protection locked="0"/>
    </xf>
    <xf numFmtId="164" fontId="0" fillId="0" borderId="0" xfId="0" applyNumberFormat="1" applyProtection="1"/>
    <xf numFmtId="0" fontId="19"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1" fontId="6" fillId="5" borderId="13" xfId="0" applyNumberFormat="1" applyFont="1" applyFill="1" applyBorder="1" applyAlignment="1" applyProtection="1">
      <alignment horizontal="left" vertical="center"/>
    </xf>
    <xf numFmtId="164" fontId="6" fillId="5" borderId="13" xfId="0" applyNumberFormat="1" applyFont="1" applyFill="1" applyBorder="1" applyAlignment="1" applyProtection="1">
      <alignment horizontal="left" vertical="center"/>
    </xf>
    <xf numFmtId="164" fontId="8" fillId="5" borderId="14" xfId="0" applyNumberFormat="1" applyFont="1" applyFill="1" applyBorder="1" applyAlignment="1" applyProtection="1">
      <alignment vertical="center"/>
    </xf>
    <xf numFmtId="164" fontId="8" fillId="5" borderId="13" xfId="0" applyNumberFormat="1" applyFont="1" applyFill="1" applyBorder="1" applyAlignment="1" applyProtection="1">
      <alignment vertical="center"/>
    </xf>
    <xf numFmtId="20" fontId="6" fillId="5" borderId="13" xfId="0" applyNumberFormat="1" applyFont="1" applyFill="1" applyBorder="1" applyAlignment="1" applyProtection="1">
      <alignment horizontal="left" vertical="center"/>
    </xf>
    <xf numFmtId="1" fontId="5" fillId="4" borderId="6" xfId="0" applyNumberFormat="1" applyFont="1" applyFill="1" applyBorder="1" applyAlignment="1" applyProtection="1">
      <alignment horizontal="center" vertical="center" wrapText="1"/>
    </xf>
    <xf numFmtId="164" fontId="5" fillId="4" borderId="6" xfId="0" applyNumberFormat="1"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2" fillId="0" borderId="15" xfId="0" applyFont="1" applyBorder="1" applyProtection="1"/>
    <xf numFmtId="0" fontId="2" fillId="0" borderId="0" xfId="0" applyFont="1" applyBorder="1" applyProtection="1"/>
    <xf numFmtId="0" fontId="14" fillId="4" borderId="6" xfId="0" applyFont="1" applyFill="1" applyBorder="1" applyAlignment="1" applyProtection="1">
      <alignment horizontal="center" vertical="center" wrapText="1"/>
    </xf>
    <xf numFmtId="164" fontId="5" fillId="4" borderId="16" xfId="0" applyNumberFormat="1" applyFont="1" applyFill="1" applyBorder="1" applyAlignment="1" applyProtection="1">
      <alignment horizontal="center" vertical="center" wrapText="1"/>
    </xf>
    <xf numFmtId="0" fontId="0" fillId="0" borderId="18" xfId="0" applyBorder="1" applyProtection="1"/>
    <xf numFmtId="0" fontId="0" fillId="0" borderId="20" xfId="0" applyBorder="1" applyProtection="1"/>
    <xf numFmtId="0" fontId="6" fillId="4" borderId="21"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164" fontId="5" fillId="7" borderId="23" xfId="0" applyNumberFormat="1" applyFont="1" applyFill="1" applyBorder="1" applyAlignment="1" applyProtection="1">
      <alignment horizontal="center" vertical="center" wrapText="1"/>
    </xf>
    <xf numFmtId="164" fontId="5" fillId="7" borderId="24" xfId="0" applyNumberFormat="1" applyFont="1" applyFill="1" applyBorder="1" applyAlignment="1" applyProtection="1">
      <alignment horizontal="center" vertical="center" wrapText="1"/>
    </xf>
    <xf numFmtId="164" fontId="6" fillId="7" borderId="25" xfId="0" applyNumberFormat="1" applyFont="1" applyFill="1" applyBorder="1" applyAlignment="1" applyProtection="1">
      <alignment horizontal="center" vertical="center" wrapText="1"/>
    </xf>
    <xf numFmtId="164" fontId="0" fillId="5" borderId="12" xfId="0" applyNumberFormat="1" applyFill="1" applyBorder="1" applyAlignment="1" applyProtection="1">
      <alignment horizontal="center" vertical="center"/>
    </xf>
    <xf numFmtId="20" fontId="21" fillId="0" borderId="0" xfId="0" applyNumberFormat="1" applyFont="1" applyFill="1" applyAlignment="1" applyProtection="1">
      <alignment horizontal="left" vertical="center" indent="1"/>
    </xf>
    <xf numFmtId="20" fontId="21" fillId="0" borderId="0" xfId="0" applyNumberFormat="1" applyFont="1" applyAlignment="1" applyProtection="1">
      <alignment horizontal="left" vertical="center" indent="1"/>
    </xf>
    <xf numFmtId="0" fontId="0" fillId="8" borderId="0" xfId="0" applyFill="1"/>
    <xf numFmtId="0" fontId="0" fillId="0" borderId="0" xfId="0" applyAlignment="1" applyProtection="1"/>
    <xf numFmtId="0" fontId="3" fillId="0" borderId="5" xfId="0" applyFont="1" applyBorder="1" applyAlignment="1" applyProtection="1">
      <alignment horizontal="center" vertical="center"/>
    </xf>
    <xf numFmtId="0" fontId="0" fillId="0" borderId="17" xfId="0" applyBorder="1" applyAlignment="1" applyProtection="1"/>
    <xf numFmtId="0" fontId="0" fillId="0" borderId="7" xfId="0" applyBorder="1" applyAlignment="1" applyProtection="1"/>
    <xf numFmtId="0" fontId="3" fillId="0" borderId="19"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xf numFmtId="0" fontId="3" fillId="0" borderId="0" xfId="0" applyFont="1" applyBorder="1" applyAlignment="1">
      <alignment horizontal="center" vertical="center"/>
    </xf>
    <xf numFmtId="0" fontId="0" fillId="0" borderId="0" xfId="0" applyAlignment="1">
      <alignment horizontal="center"/>
    </xf>
    <xf numFmtId="0" fontId="0" fillId="0" borderId="0" xfId="0" applyAlignment="1"/>
    <xf numFmtId="0" fontId="11" fillId="0" borderId="0" xfId="0" applyFont="1" applyAlignment="1">
      <alignment horizontal="center"/>
    </xf>
  </cellXfs>
  <cellStyles count="3">
    <cellStyle name="Hyperlink" xfId="2" builtinId="8"/>
    <cellStyle name="Normal" xfId="0" builtinId="0"/>
    <cellStyle name="Percent" xfId="1" builtinId="5"/>
  </cellStyles>
  <dxfs count="6">
    <dxf>
      <fill>
        <patternFill>
          <bgColor rgb="FFFF0000"/>
        </patternFill>
      </fill>
    </dxf>
    <dxf>
      <fill>
        <patternFill>
          <bgColor rgb="FFFF0000"/>
        </patternFill>
      </fill>
    </dxf>
    <dxf>
      <fill>
        <patternFill>
          <bgColor rgb="FFFF0000"/>
        </patternFill>
      </fill>
    </dxf>
    <dxf>
      <font>
        <color theme="0"/>
      </font>
    </dxf>
    <dxf>
      <font>
        <color rgb="FFFF0000"/>
      </font>
      <fill>
        <patternFill>
          <bgColor rgb="FFFFFF00"/>
        </patternFill>
      </fill>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23</xdr:col>
      <xdr:colOff>807501</xdr:colOff>
      <xdr:row>0</xdr:row>
      <xdr:rowOff>1097280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0"/>
          <a:ext cx="12466102" cy="1097280"/>
        </a:xfrm>
        <a:prstGeom prst="rect">
          <a:avLst/>
        </a:prstGeom>
      </xdr:spPr>
    </xdr:pic>
    <xdr:clientData/>
  </xdr:twoCellAnchor>
  <xdr:twoCellAnchor editAs="oneCell">
    <xdr:from>
      <xdr:col>3</xdr:col>
      <xdr:colOff>0</xdr:colOff>
      <xdr:row>0</xdr:row>
      <xdr:rowOff>0</xdr:rowOff>
    </xdr:from>
    <xdr:to>
      <xdr:col>11</xdr:col>
      <xdr:colOff>751651</xdr:colOff>
      <xdr:row>0</xdr:row>
      <xdr:rowOff>1097375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628900" y="0"/>
          <a:ext cx="12467401" cy="1097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457200</xdr:colOff>
      <xdr:row>0</xdr:row>
      <xdr:rowOff>0</xdr:rowOff>
    </xdr:from>
    <xdr:to>
      <xdr:col>10</xdr:col>
      <xdr:colOff>759877</xdr:colOff>
      <xdr:row>1</xdr:row>
      <xdr:rowOff>1905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 y="0"/>
          <a:ext cx="10284877" cy="1183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ustin.schleis3@l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504"/>
  <sheetViews>
    <sheetView tabSelected="1" zoomScaleNormal="100" zoomScaleSheetLayoutView="100" workbookViewId="0">
      <pane xSplit="4" ySplit="4" topLeftCell="E5" activePane="bottomRight" state="frozen"/>
      <selection pane="topRight" activeCell="E1" sqref="E1"/>
      <selection pane="bottomLeft" activeCell="A5" sqref="A5"/>
      <selection pane="bottomRight" activeCell="A5" sqref="A5"/>
    </sheetView>
  </sheetViews>
  <sheetFormatPr defaultColWidth="9" defaultRowHeight="18.75"/>
  <cols>
    <col min="1" max="1" width="12.140625" style="50" bestFit="1" customWidth="1"/>
    <col min="2" max="2" width="12.140625" style="50" customWidth="1"/>
    <col min="3" max="3" width="15.140625" style="35" bestFit="1" customWidth="1"/>
    <col min="4" max="4" width="16.7109375" style="36" customWidth="1"/>
    <col min="5" max="14" width="22.7109375" style="11" customWidth="1"/>
    <col min="15" max="15" width="26.42578125" style="58" customWidth="1"/>
    <col min="16" max="16" width="20.85546875" style="11" customWidth="1"/>
    <col min="17" max="20" width="22" style="66" customWidth="1"/>
    <col min="21" max="28" width="22" style="71" customWidth="1"/>
    <col min="29" max="33" width="17.85546875" style="12" customWidth="1"/>
    <col min="34" max="34" width="34.7109375" style="20" customWidth="1"/>
    <col min="35" max="35" width="17.85546875" style="12" customWidth="1"/>
    <col min="36" max="36" width="22.7109375" style="12" customWidth="1"/>
    <col min="37" max="37" width="22.7109375" style="11" customWidth="1"/>
    <col min="38" max="38" width="22" style="11" customWidth="1"/>
    <col min="39" max="39" width="20.85546875" style="11" customWidth="1"/>
    <col min="40" max="43" width="9" style="11" customWidth="1"/>
    <col min="44" max="44" width="11.42578125" style="11" customWidth="1"/>
    <col min="45" max="45" width="19.28515625" style="11" customWidth="1"/>
    <col min="46" max="46" width="14.28515625" style="11" customWidth="1"/>
    <col min="47" max="47" width="13.42578125" style="11" customWidth="1"/>
    <col min="48" max="48" width="9" style="11" customWidth="1"/>
    <col min="49" max="49" width="17.42578125" style="11" customWidth="1"/>
    <col min="50" max="50" width="12.7109375" style="11" customWidth="1"/>
    <col min="51" max="51" width="11.28515625" style="11" customWidth="1"/>
    <col min="52" max="52" width="16.140625" style="11" customWidth="1"/>
    <col min="53" max="53" width="9" style="11" customWidth="1"/>
    <col min="54" max="54" width="13.140625" style="11" customWidth="1"/>
    <col min="55" max="55" width="16" style="11" customWidth="1"/>
    <col min="56" max="56" width="16.85546875" style="11" customWidth="1"/>
    <col min="57" max="66" width="9" style="11" customWidth="1"/>
    <col min="67" max="67" width="24.28515625" style="11" customWidth="1"/>
    <col min="68" max="68" width="27.140625" style="11" customWidth="1"/>
    <col min="69" max="69" width="18.7109375" style="11" customWidth="1"/>
    <col min="70" max="70" width="25.85546875" style="11" customWidth="1"/>
    <col min="71" max="71" width="16.85546875" style="11" customWidth="1"/>
    <col min="72" max="72" width="22.42578125" style="11" customWidth="1"/>
    <col min="73" max="73" width="19.7109375" style="11" customWidth="1"/>
    <col min="74" max="74" width="14" style="11" customWidth="1"/>
    <col min="75" max="75" width="13" style="11" customWidth="1"/>
    <col min="76" max="76" width="9" style="11" customWidth="1"/>
    <col min="77" max="16384" width="9" style="11"/>
  </cols>
  <sheetData>
    <row r="1" spans="1:75" ht="93" customHeight="1">
      <c r="A1" s="45" t="s">
        <v>44</v>
      </c>
      <c r="B1" s="45"/>
      <c r="C1" s="32"/>
      <c r="D1" s="100"/>
      <c r="E1" s="100"/>
      <c r="F1" s="100"/>
      <c r="G1" s="100"/>
      <c r="H1" s="100"/>
      <c r="I1" s="100"/>
      <c r="J1" s="100"/>
      <c r="K1" s="100"/>
      <c r="L1" s="100"/>
      <c r="M1" s="100"/>
      <c r="N1" s="25"/>
      <c r="O1" s="83"/>
      <c r="Q1" s="67"/>
      <c r="R1" s="67"/>
      <c r="S1" s="67"/>
      <c r="T1" s="67"/>
      <c r="U1" s="69"/>
      <c r="V1" s="69"/>
      <c r="W1" s="69"/>
      <c r="X1" s="69"/>
      <c r="Y1" s="69"/>
      <c r="Z1" s="69"/>
      <c r="AA1" s="69"/>
      <c r="AB1" s="69"/>
      <c r="AC1" s="102"/>
      <c r="AD1" s="103"/>
      <c r="AE1" s="103"/>
      <c r="AF1" s="103"/>
      <c r="AG1" s="103"/>
      <c r="AH1" s="103"/>
      <c r="AI1" s="103"/>
      <c r="AJ1" s="103"/>
      <c r="AK1" s="103"/>
      <c r="AL1" s="103"/>
      <c r="AM1" s="87"/>
    </row>
    <row r="2" spans="1:75" ht="51.75" customHeight="1">
      <c r="A2" s="46"/>
      <c r="B2" s="46"/>
      <c r="C2" s="44"/>
      <c r="D2" s="101" t="s">
        <v>25</v>
      </c>
      <c r="E2" s="101"/>
      <c r="F2" s="101"/>
      <c r="G2" s="101"/>
      <c r="H2" s="101"/>
      <c r="I2" s="101"/>
      <c r="J2" s="101"/>
      <c r="K2" s="101"/>
      <c r="L2" s="101"/>
      <c r="M2" s="101"/>
      <c r="N2" s="26"/>
      <c r="O2" s="84"/>
      <c r="Q2" s="67"/>
      <c r="R2" s="67"/>
      <c r="S2" s="67"/>
      <c r="T2" s="67"/>
      <c r="U2" s="69"/>
      <c r="V2" s="69"/>
      <c r="W2" s="69"/>
      <c r="X2" s="69"/>
      <c r="Y2" s="69"/>
      <c r="Z2" s="69"/>
      <c r="AA2" s="69"/>
      <c r="AB2" s="69"/>
      <c r="AC2" s="104" t="s">
        <v>26</v>
      </c>
      <c r="AD2" s="105"/>
      <c r="AE2" s="105"/>
      <c r="AF2" s="105"/>
      <c r="AG2" s="105"/>
      <c r="AH2" s="105"/>
      <c r="AI2" s="105"/>
      <c r="AJ2" s="105"/>
      <c r="AK2" s="105"/>
      <c r="AL2" s="106"/>
      <c r="AM2" s="88"/>
    </row>
    <row r="3" spans="1:75" ht="132" thickBot="1">
      <c r="A3" s="47" t="s">
        <v>42</v>
      </c>
      <c r="B3" s="47" t="s">
        <v>105</v>
      </c>
      <c r="C3" s="21" t="s">
        <v>40</v>
      </c>
      <c r="D3" s="21" t="s">
        <v>0</v>
      </c>
      <c r="E3" s="22" t="s">
        <v>127</v>
      </c>
      <c r="F3" s="22" t="s">
        <v>128</v>
      </c>
      <c r="G3" s="22" t="s">
        <v>129</v>
      </c>
      <c r="H3" s="22" t="s">
        <v>130</v>
      </c>
      <c r="I3" s="22" t="s">
        <v>74</v>
      </c>
      <c r="J3" s="22" t="s">
        <v>131</v>
      </c>
      <c r="K3" s="22" t="s">
        <v>132</v>
      </c>
      <c r="L3" s="22" t="s">
        <v>133</v>
      </c>
      <c r="M3" s="22" t="s">
        <v>134</v>
      </c>
      <c r="N3" s="55" t="s">
        <v>112</v>
      </c>
      <c r="O3" s="85" t="s">
        <v>75</v>
      </c>
      <c r="P3" s="82" t="s">
        <v>101</v>
      </c>
      <c r="Q3" s="80" t="s">
        <v>86</v>
      </c>
      <c r="R3" s="80" t="s">
        <v>87</v>
      </c>
      <c r="S3" s="80" t="s">
        <v>91</v>
      </c>
      <c r="T3" s="80" t="s">
        <v>97</v>
      </c>
      <c r="U3" s="93" t="s">
        <v>135</v>
      </c>
      <c r="V3" s="81" t="s">
        <v>136</v>
      </c>
      <c r="W3" s="93" t="s">
        <v>137</v>
      </c>
      <c r="X3" s="94" t="s">
        <v>138</v>
      </c>
      <c r="Y3" s="81" t="s">
        <v>139</v>
      </c>
      <c r="Z3" s="81" t="s">
        <v>108</v>
      </c>
      <c r="AA3" s="86" t="s">
        <v>202</v>
      </c>
      <c r="AB3" s="86" t="s">
        <v>109</v>
      </c>
      <c r="AC3" s="89" t="s">
        <v>24</v>
      </c>
      <c r="AD3" s="90" t="s">
        <v>21</v>
      </c>
      <c r="AE3" s="90" t="s">
        <v>23</v>
      </c>
      <c r="AF3" s="90" t="s">
        <v>22</v>
      </c>
      <c r="AG3" s="90" t="s">
        <v>20</v>
      </c>
      <c r="AH3" s="90" t="s">
        <v>1</v>
      </c>
      <c r="AI3" s="90" t="s">
        <v>19</v>
      </c>
      <c r="AJ3" s="90" t="s">
        <v>2</v>
      </c>
      <c r="AK3" s="90" t="s">
        <v>3</v>
      </c>
      <c r="AL3" s="90" t="s">
        <v>114</v>
      </c>
      <c r="AM3" s="91" t="s">
        <v>41</v>
      </c>
      <c r="AR3" s="23" t="s">
        <v>4</v>
      </c>
      <c r="AS3" s="24" t="s">
        <v>5</v>
      </c>
      <c r="AT3" s="23" t="s">
        <v>6</v>
      </c>
      <c r="AU3" s="24" t="s">
        <v>7</v>
      </c>
      <c r="AV3" s="23" t="s">
        <v>8</v>
      </c>
      <c r="AW3" s="23" t="s">
        <v>9</v>
      </c>
      <c r="AX3" s="23" t="s">
        <v>117</v>
      </c>
      <c r="AY3" s="23" t="s">
        <v>10</v>
      </c>
      <c r="AZ3" s="23" t="s">
        <v>11</v>
      </c>
      <c r="BB3" s="23" t="s">
        <v>28</v>
      </c>
      <c r="BD3" s="23" t="s">
        <v>38</v>
      </c>
      <c r="BF3" s="13" t="s">
        <v>87</v>
      </c>
      <c r="BI3" s="13" t="s">
        <v>92</v>
      </c>
      <c r="BJ3" s="13" t="s">
        <v>98</v>
      </c>
      <c r="BO3" s="95" t="s">
        <v>120</v>
      </c>
      <c r="BP3" s="95" t="s">
        <v>121</v>
      </c>
      <c r="BQ3" s="95" t="s">
        <v>122</v>
      </c>
      <c r="BR3" s="95" t="s">
        <v>123</v>
      </c>
      <c r="BS3" s="95" t="s">
        <v>124</v>
      </c>
      <c r="BT3" s="95" t="s">
        <v>125</v>
      </c>
      <c r="BU3" s="95" t="s">
        <v>126</v>
      </c>
      <c r="BV3" s="95" t="s">
        <v>140</v>
      </c>
      <c r="BW3" s="95" t="s">
        <v>141</v>
      </c>
    </row>
    <row r="4" spans="1:75" s="13" customFormat="1" ht="11.25" customHeight="1" thickBot="1">
      <c r="A4" s="48"/>
      <c r="B4" s="48"/>
      <c r="C4" s="33"/>
      <c r="D4" s="29"/>
      <c r="E4" s="30"/>
      <c r="F4" s="30"/>
      <c r="G4" s="30"/>
      <c r="H4" s="30"/>
      <c r="I4" s="31"/>
      <c r="J4" s="30"/>
      <c r="K4" s="30"/>
      <c r="L4" s="30"/>
      <c r="M4" s="30"/>
      <c r="N4" s="56"/>
      <c r="O4" s="59"/>
      <c r="P4" s="79"/>
      <c r="Q4" s="75"/>
      <c r="R4" s="75"/>
      <c r="S4" s="75"/>
      <c r="T4" s="75"/>
      <c r="U4" s="76"/>
      <c r="V4" s="76"/>
      <c r="W4" s="76"/>
      <c r="X4" s="76"/>
      <c r="Y4" s="76"/>
      <c r="Z4" s="76"/>
      <c r="AA4" s="76"/>
      <c r="AB4" s="76"/>
      <c r="AC4" s="77" t="str">
        <f t="shared" ref="AC4" si="0">IF(G4="","",(IF(G4&lt;$F4,(G4-$F4)+24,(+G4-$F4))))</f>
        <v/>
      </c>
      <c r="AD4" s="78" t="str">
        <f t="shared" ref="AD4" si="1">IF(H4="","",(IF(H4&lt;$F4,(H4-$F4)+24,(+H4-$F4))))</f>
        <v/>
      </c>
      <c r="AE4" s="78" t="str">
        <f t="shared" ref="AE4" si="2">IF(J4="","",(IF(J4&lt;$F4,(J4-$F4)+24,(+J4-$F4))))</f>
        <v/>
      </c>
      <c r="AF4" s="78" t="str">
        <f t="shared" ref="AF4" si="3">IF(K4="","",(IF(K4&lt;$F4,(K4-$F4)+24,(+K4-$F4))))</f>
        <v/>
      </c>
      <c r="AG4" s="78" t="str">
        <f t="shared" ref="AG4" si="4">IF(L4="","",(IF(L4&lt;$F4,(L4-$F4)+24,(+L4-$F4))))</f>
        <v/>
      </c>
      <c r="AH4" s="79" t="str">
        <f>IF(AS4&lt;'Patient Data'!$AS$4,"Labs complete w/in 45 minutes","")</f>
        <v/>
      </c>
      <c r="AI4" s="78" t="str">
        <f t="shared" ref="AI4" si="5">IF(M4="","",(IF(M4&lt;$F4,(M4-$F4)+24,(+M4-$F4))))</f>
        <v/>
      </c>
      <c r="AJ4" s="79" t="str">
        <f>IF(AI4&lt;'Patient Data'!$AU$4,"tPA w/in 60 minutes","")</f>
        <v/>
      </c>
      <c r="AK4" s="79" t="str">
        <f>IF(AY4&lt;'Patient Data'!$AY$4,"tPA w/in 3 hours","")</f>
        <v/>
      </c>
      <c r="AL4" s="79" t="str">
        <f>IF(AR4&lt;'Patient Data'!$AR$4,"LSN within 2 hours","")</f>
        <v/>
      </c>
      <c r="AM4" s="79"/>
      <c r="AN4" s="28"/>
      <c r="AO4" s="28"/>
      <c r="AP4" s="28"/>
      <c r="AQ4" s="28"/>
      <c r="AR4" s="97">
        <v>0.14584490740740741</v>
      </c>
      <c r="AS4" s="97">
        <v>3.1261574074074074E-2</v>
      </c>
      <c r="AT4" s="14">
        <f>COUNTIF('Patient Data'!AH5:AH504,"Labs Complete w/in 45 minutes")</f>
        <v>0</v>
      </c>
      <c r="AU4" s="98">
        <v>4.1678240740740745E-2</v>
      </c>
      <c r="AV4" s="14">
        <f>COUNT('Patient Data'!AU5:AU504)</f>
        <v>0</v>
      </c>
      <c r="AW4" s="14">
        <f>COUNTIF('Patient Data'!AJ5:AJ504,"tPA w/in 60 minutes")</f>
        <v>0</v>
      </c>
      <c r="AX4" s="14">
        <f>COUNTIF('Patient Data'!AX5:AX504,"LSN within 3.5 hours")</f>
        <v>0</v>
      </c>
      <c r="AY4" s="15">
        <v>0.12501157407407407</v>
      </c>
      <c r="AZ4" s="16">
        <f>COUNTIF('Patient Data'!AK5:AK504,"tPA w/in 3 hours")</f>
        <v>0</v>
      </c>
      <c r="BA4" s="17"/>
      <c r="BB4" s="13" t="s">
        <v>30</v>
      </c>
      <c r="BD4" s="13" t="s">
        <v>142</v>
      </c>
      <c r="BF4" s="13" t="s">
        <v>88</v>
      </c>
      <c r="BI4" s="13" t="s">
        <v>93</v>
      </c>
      <c r="BJ4" s="13" t="s">
        <v>99</v>
      </c>
      <c r="BO4" s="96"/>
      <c r="BP4" s="96"/>
      <c r="BQ4" s="96"/>
      <c r="BR4" s="96"/>
      <c r="BS4" s="96"/>
      <c r="BT4" s="96"/>
      <c r="BU4" s="96"/>
      <c r="BV4" s="96"/>
      <c r="BW4" s="96"/>
    </row>
    <row r="5" spans="1:75" s="13" customFormat="1" ht="38.25" customHeight="1" thickBot="1">
      <c r="A5" s="49"/>
      <c r="B5" s="49" t="s">
        <v>215</v>
      </c>
      <c r="C5" s="34"/>
      <c r="D5" s="92" t="str">
        <f>$A5&amp;"-"&amp;$B5&amp;"-"&amp;TEXT(ROWS(D$5:D5),"000")</f>
        <v>-1-25-001</v>
      </c>
      <c r="E5" s="4"/>
      <c r="F5" s="4"/>
      <c r="G5" s="4"/>
      <c r="H5" s="4"/>
      <c r="I5" s="27"/>
      <c r="J5" s="4"/>
      <c r="K5" s="4"/>
      <c r="L5" s="4"/>
      <c r="M5" s="4"/>
      <c r="N5" s="57"/>
      <c r="O5" s="61"/>
      <c r="P5" s="63"/>
      <c r="Q5" s="68"/>
      <c r="R5" s="68"/>
      <c r="S5" s="68"/>
      <c r="T5" s="68"/>
      <c r="U5" s="70"/>
      <c r="V5" s="70"/>
      <c r="W5" s="70"/>
      <c r="X5" s="70"/>
      <c r="Y5" s="70"/>
      <c r="Z5" s="70"/>
      <c r="AA5" s="70"/>
      <c r="AB5" s="70"/>
      <c r="AC5" s="62" t="str">
        <f>IF(OR(ISBLANK(G5),ISBLANK(F5)),"",(IF(G5&lt;$F5,(G5-$F5)+24,(G5-$F5))))</f>
        <v/>
      </c>
      <c r="AD5" s="62" t="str">
        <f>IF(OR(ISBLANK(F5),ISBLANK(H5)),"",(IF(H5&lt;$F5,(H5-$F5)+24,(H5-$F5))))</f>
        <v/>
      </c>
      <c r="AE5" s="62" t="str">
        <f>IF(OR(ISBLANK(J5),ISBLANK(F5)),"",(IF(J5&lt;$F5,(J5-$F5)+24,(J5-$F5))))</f>
        <v/>
      </c>
      <c r="AF5" s="62" t="str">
        <f>IF(OR(ISBLANK(K5),ISBLANK(F5)),"",(IF(K5&lt;$F5,(K5-$F5)+24,(K5-$F5))))</f>
        <v/>
      </c>
      <c r="AG5" s="62" t="str">
        <f>IF(OR(ISBLANK(L5),ISBLANK(F5)),"",(IF(L5&lt;$F5,(L5-$F5)+24,(L5-$F5))))</f>
        <v/>
      </c>
      <c r="AH5" s="63" t="str">
        <f>IF(AG5&lt;'Patient Data'!$AS$4,"Labs complete w/in 45 minutes","")</f>
        <v/>
      </c>
      <c r="AI5" s="62" t="str">
        <f>IF(OR(ISBLANK(M5),ISBLANK(F5)),"",(IF(M5&lt;$F5,(M5-$F5)+24,(M5-$F5))))</f>
        <v/>
      </c>
      <c r="AJ5" s="63" t="str">
        <f>IF(AI5&lt;'Patient Data'!$AU$4,"tPA w/in 60 minutes","")</f>
        <v/>
      </c>
      <c r="AK5" s="63" t="str">
        <f>IF(AY5&lt;'Patient Data'!$AY$4,"tPA w/in 3 hours","")</f>
        <v/>
      </c>
      <c r="AL5" s="63" t="str">
        <f>IF(AR5&lt;'Patient Data'!$AR$4,"LSN within 3.5 hours","")</f>
        <v/>
      </c>
      <c r="AM5" s="63" t="str">
        <f t="shared" ref="AM5:AM68" si="6">IF(D5="","",CONCATENATE(C5,"-",A5,"-",D5))</f>
        <v>---1-25-001</v>
      </c>
      <c r="AR5" s="18" t="str">
        <f>IF(E5="","",(IF(F5-E5&lt;0,-(24-(F5-E5)-25),(F5-E5))))</f>
        <v/>
      </c>
      <c r="AS5" s="18" t="str">
        <f>IF(L5="","",AG5-'Patient Data'!$AS$4)</f>
        <v/>
      </c>
      <c r="AT5" s="19"/>
      <c r="AU5" s="18" t="str">
        <f>IF(M5="","",AI5-'Patient Data'!$AU$4)</f>
        <v/>
      </c>
      <c r="AW5" s="19"/>
      <c r="AX5" s="18" t="str">
        <f t="shared" ref="AX5:AX68" si="7">+AL5</f>
        <v/>
      </c>
      <c r="AY5" s="18" t="str">
        <f t="shared" ref="AY5:AY68" si="8">IF(M5="","",M5-E5)</f>
        <v/>
      </c>
      <c r="AZ5" s="19"/>
      <c r="BB5" s="13" t="s">
        <v>36</v>
      </c>
      <c r="BD5" s="13" t="s">
        <v>143</v>
      </c>
      <c r="BF5" s="13" t="s">
        <v>89</v>
      </c>
      <c r="BI5" s="13" t="s">
        <v>94</v>
      </c>
      <c r="BJ5" s="13" t="s">
        <v>100</v>
      </c>
      <c r="BO5" s="62" t="str">
        <f>IF(OR(ISBLANK(U5),ISBLANK(F5)),"",(IF(U5&lt;$F5,(U5-$F5)+24,(U5-$F5))))</f>
        <v/>
      </c>
      <c r="BP5" s="62" t="str">
        <f>IF(OR(ISBLANK(V5),ISBLANK(U5)),"",(IF(V5&lt;$U5,(V5-$U5)+24,(V5-$U5))))</f>
        <v/>
      </c>
      <c r="BQ5" s="62" t="str">
        <f>IF(OR(ISBLANK(W5),ISBLANK(V5)),"",(IF(W5&lt;$V5,(W5-$V5)+24,(W5-$V5))))</f>
        <v/>
      </c>
      <c r="BR5" s="62" t="str">
        <f>IF(OR(ISBLANK(X5),ISBLANK(W5)),"",(IF(X5&lt;$W5,(X5-$W5)+24,(X5-$W5))))</f>
        <v/>
      </c>
      <c r="BS5" s="62" t="str">
        <f>IF(OR(ISBLANK(Y5),ISBLANK(X5)),"",(IF(Y5&lt;$X5,(Y5-$X5)+24,(Y5-$X5))))</f>
        <v/>
      </c>
      <c r="BT5" s="62" t="str">
        <f>IF(OR(ISBLANK(Y5),ISBLANK(W5)),"",(IF(Y5&lt;$W5,(Y5-$W5)+24,(Y5-$W5))))</f>
        <v/>
      </c>
      <c r="BU5" s="62" t="str">
        <f>IF(OR(ISBLANK(Y5),ISBLANK(F5)),"",(IF(Y5&lt;$F5,(Y5-$F5)+24,(Y5-$F5))))</f>
        <v/>
      </c>
      <c r="BV5" s="62" t="str">
        <f>IF(OR(ISBLANK(V5),ISBLANK(F5)),"",(IF(V5&lt;$F5,(V5-$F5)+24,(V5-$F5))))</f>
        <v/>
      </c>
      <c r="BW5" s="62" t="str">
        <f>IF(OR(ISBLANK(Y5),ISBLANK(V5)),"",(IF(Y5&lt;$V5,(Y5-$V5)+24,(Y5-$V5))))</f>
        <v/>
      </c>
    </row>
    <row r="6" spans="1:75" s="13" customFormat="1" ht="38.25" customHeight="1" thickBot="1">
      <c r="A6" s="49">
        <f>+$A$5</f>
        <v>0</v>
      </c>
      <c r="B6" s="49" t="str">
        <f>+$B$5</f>
        <v>1-25</v>
      </c>
      <c r="C6" s="34"/>
      <c r="D6" s="92" t="str">
        <f>$A6&amp;"-"&amp;$B6&amp;"-"&amp;TEXT(ROWS(D$5:D6),"000")</f>
        <v>0-1-25-002</v>
      </c>
      <c r="E6" s="4"/>
      <c r="F6" s="4"/>
      <c r="G6" s="4"/>
      <c r="H6" s="4"/>
      <c r="I6" s="27"/>
      <c r="J6" s="4"/>
      <c r="K6" s="4"/>
      <c r="L6" s="4"/>
      <c r="M6" s="4"/>
      <c r="N6" s="57"/>
      <c r="O6" s="61"/>
      <c r="P6" s="63"/>
      <c r="Q6" s="68"/>
      <c r="R6" s="68"/>
      <c r="S6" s="68"/>
      <c r="T6" s="68"/>
      <c r="U6" s="70"/>
      <c r="V6" s="70"/>
      <c r="W6" s="70"/>
      <c r="X6" s="70"/>
      <c r="Y6" s="70"/>
      <c r="Z6" s="70"/>
      <c r="AA6" s="70"/>
      <c r="AB6" s="70"/>
      <c r="AC6" s="62" t="str">
        <f t="shared" ref="AC6:AC69" si="9">IF(OR(ISBLANK(G6),ISBLANK(F6)),"",(IF(G6&lt;$F6,(G6-$F6)+24,(G6-$F6))))</f>
        <v/>
      </c>
      <c r="AD6" s="62" t="str">
        <f t="shared" ref="AD6:AD69" si="10">IF(OR(ISBLANK(F6),ISBLANK(H6)),"",(IF(H6&lt;$F6,(H6-$F6)+24,(H6-$F6))))</f>
        <v/>
      </c>
      <c r="AE6" s="62" t="str">
        <f t="shared" ref="AE6:AE69" si="11">IF(OR(ISBLANK(J6),ISBLANK(F6)),"",(IF(J6&lt;$F6,(J6-$F6)+24,(J6-$F6))))</f>
        <v/>
      </c>
      <c r="AF6" s="62" t="str">
        <f t="shared" ref="AF6:AF69" si="12">IF(OR(ISBLANK(K6),ISBLANK(F6)),"",(IF(K6&lt;$F6,(K6-$F6)+24,(K6-$F6))))</f>
        <v/>
      </c>
      <c r="AG6" s="62" t="str">
        <f t="shared" ref="AG6:AG69" si="13">IF(OR(ISBLANK(L6),ISBLANK(F6)),"",(IF(L6&lt;$F6,(L6-$F6)+24,(L6-$F6))))</f>
        <v/>
      </c>
      <c r="AH6" s="63" t="str">
        <f>IF(AG6&lt;'Patient Data'!$AS$4,"Labs complete w/in 45 minutes","")</f>
        <v/>
      </c>
      <c r="AI6" s="62" t="str">
        <f t="shared" ref="AI6:AI69" si="14">IF(OR(ISBLANK(M6),ISBLANK(F6)),"",(IF(M6&lt;$F6,(M6-$F6)+24,(M6-$F6))))</f>
        <v/>
      </c>
      <c r="AJ6" s="63" t="str">
        <f>IF(AI6&lt;'Patient Data'!$AU$4,"tPA w/in 60 minutes","")</f>
        <v/>
      </c>
      <c r="AK6" s="63" t="str">
        <f>IF(AY6&lt;'Patient Data'!$AY$4,"tPA w/in 3 hours","")</f>
        <v/>
      </c>
      <c r="AL6" s="63" t="str">
        <f>IF(AR6&lt;'Patient Data'!$AR$4,"LSN within 3.5 hours","")</f>
        <v/>
      </c>
      <c r="AM6" s="63" t="str">
        <f t="shared" si="6"/>
        <v>-0-0-1-25-002</v>
      </c>
      <c r="AR6" s="18" t="str">
        <f t="shared" ref="AR6:AR68" si="15">IF(E6="","",(IF(F6-E6&lt;0,-(24-(F6-E6)-25),(F6-E6))))</f>
        <v/>
      </c>
      <c r="AS6" s="18" t="str">
        <f>IF(L6="","",AG6-'Patient Data'!$AS$4)</f>
        <v/>
      </c>
      <c r="AT6" s="19"/>
      <c r="AU6" s="18" t="str">
        <f>IF(M6="","",AI6-'Patient Data'!$AU$4)</f>
        <v/>
      </c>
      <c r="AW6" s="19"/>
      <c r="AX6" s="18" t="str">
        <f t="shared" si="7"/>
        <v/>
      </c>
      <c r="AY6" s="18" t="str">
        <f t="shared" si="8"/>
        <v/>
      </c>
      <c r="AZ6" s="19"/>
      <c r="BB6" s="13" t="s">
        <v>37</v>
      </c>
      <c r="BD6" s="13" t="s">
        <v>144</v>
      </c>
      <c r="BF6" s="13" t="s">
        <v>90</v>
      </c>
      <c r="BI6" s="13" t="s">
        <v>95</v>
      </c>
      <c r="BO6" s="62" t="str">
        <f t="shared" ref="BO6:BO69" si="16">IF(OR(ISBLANK(U6),ISBLANK(F6)),"",(IF(U6&lt;$F6,(U6-$F6)+24,(U6-$F6))))</f>
        <v/>
      </c>
      <c r="BP6" s="62" t="str">
        <f t="shared" ref="BP6:BP69" si="17">IF(OR(ISBLANK(V6),ISBLANK(U6)),"",(IF(V6&lt;$U6,(V6-$U6)+24,(V6-$U6))))</f>
        <v/>
      </c>
      <c r="BQ6" s="62" t="str">
        <f t="shared" ref="BQ6:BQ69" si="18">IF(OR(ISBLANK(W6),ISBLANK(V6)),"",(IF(W6&lt;$V6,(W6-$V6)+24,(W6-$V6))))</f>
        <v/>
      </c>
      <c r="BR6" s="62" t="str">
        <f t="shared" ref="BR6:BR69" si="19">IF(OR(ISBLANK(X6),ISBLANK(W6)),"",(IF(X6&lt;$W6,(X6-$W6)+24,(X6-$W6))))</f>
        <v/>
      </c>
      <c r="BS6" s="62" t="str">
        <f t="shared" ref="BS6:BS69" si="20">IF(OR(ISBLANK(Y6),ISBLANK(X6)),"",(IF(Y6&lt;$X6,(Y6-$X6)+24,(Y6-$X6))))</f>
        <v/>
      </c>
      <c r="BT6" s="62" t="str">
        <f t="shared" ref="BT6:BT69" si="21">IF(OR(ISBLANK(Y6),ISBLANK(W6)),"",(IF(Y6&lt;$W6,(Y6-$W6)+24,(Y6-$W6))))</f>
        <v/>
      </c>
      <c r="BU6" s="62" t="str">
        <f t="shared" ref="BU6:BU69" si="22">IF(OR(ISBLANK(Y6),ISBLANK(F6)),"",(IF(Y6&lt;$F6,(Y6-$F6)+24,(Y6-$F6))))</f>
        <v/>
      </c>
      <c r="BV6" s="62" t="str">
        <f t="shared" ref="BV6:BV69" si="23">IF(OR(ISBLANK(V6),ISBLANK(F6)),"",(IF(V6&lt;$F6,(V6-$F6)+24,(V6-$F6))))</f>
        <v/>
      </c>
      <c r="BW6" s="62" t="str">
        <f t="shared" ref="BW6:BW69" si="24">IF(OR(ISBLANK(Y6),ISBLANK(V6)),"",(IF(Y6&lt;$V6,(Y6-$V6)+24,(Y6-$V6))))</f>
        <v/>
      </c>
    </row>
    <row r="7" spans="1:75" s="13" customFormat="1" ht="38.25" customHeight="1" thickBot="1">
      <c r="A7" s="49">
        <f t="shared" ref="A7:A70" si="25">+$A$5</f>
        <v>0</v>
      </c>
      <c r="B7" s="49" t="str">
        <f t="shared" ref="B7:B70" si="26">+$B$5</f>
        <v>1-25</v>
      </c>
      <c r="C7" s="34"/>
      <c r="D7" s="92" t="str">
        <f>$A7&amp;"-"&amp;$B7&amp;"-"&amp;TEXT(ROWS(D$5:D7),"000")</f>
        <v>0-1-25-003</v>
      </c>
      <c r="E7" s="4"/>
      <c r="F7" s="4"/>
      <c r="G7" s="4"/>
      <c r="H7" s="4"/>
      <c r="I7" s="27"/>
      <c r="J7" s="4"/>
      <c r="K7" s="4"/>
      <c r="L7" s="4"/>
      <c r="M7" s="4"/>
      <c r="N7" s="57"/>
      <c r="O7" s="61"/>
      <c r="P7" s="63"/>
      <c r="Q7" s="68"/>
      <c r="R7" s="68"/>
      <c r="S7" s="68"/>
      <c r="T7" s="68"/>
      <c r="U7" s="70"/>
      <c r="V7" s="70"/>
      <c r="W7" s="70"/>
      <c r="X7" s="70"/>
      <c r="Y7" s="70"/>
      <c r="Z7" s="70"/>
      <c r="AA7" s="70"/>
      <c r="AB7" s="70"/>
      <c r="AC7" s="62" t="str">
        <f t="shared" si="9"/>
        <v/>
      </c>
      <c r="AD7" s="62" t="str">
        <f t="shared" si="10"/>
        <v/>
      </c>
      <c r="AE7" s="62" t="str">
        <f t="shared" si="11"/>
        <v/>
      </c>
      <c r="AF7" s="62" t="str">
        <f t="shared" si="12"/>
        <v/>
      </c>
      <c r="AG7" s="62" t="str">
        <f t="shared" si="13"/>
        <v/>
      </c>
      <c r="AH7" s="63" t="str">
        <f>IF(AG7&lt;'Patient Data'!$AS$4,"Labs complete w/in 45 minutes","")</f>
        <v/>
      </c>
      <c r="AI7" s="62" t="str">
        <f t="shared" si="14"/>
        <v/>
      </c>
      <c r="AJ7" s="63" t="str">
        <f>IF(AI7&lt;'Patient Data'!$AU$4,"tPA w/in 60 minutes","")</f>
        <v/>
      </c>
      <c r="AK7" s="63" t="str">
        <f>IF(AY7&lt;'Patient Data'!$AY$4,"tPA w/in 3 hours","")</f>
        <v/>
      </c>
      <c r="AL7" s="63" t="str">
        <f>IF(AR7&lt;'Patient Data'!$AR$4,"LSN within 3.5 hours","")</f>
        <v/>
      </c>
      <c r="AM7" s="63" t="str">
        <f t="shared" si="6"/>
        <v>-0-0-1-25-003</v>
      </c>
      <c r="AR7" s="18" t="str">
        <f t="shared" si="15"/>
        <v/>
      </c>
      <c r="AS7" s="18" t="str">
        <f>IF(L7="","",AG7-'Patient Data'!$AS$4)</f>
        <v/>
      </c>
      <c r="AT7" s="19"/>
      <c r="AU7" s="18" t="str">
        <f>IF(M7="","",AI7-'Patient Data'!$AU$4)</f>
        <v/>
      </c>
      <c r="AW7" s="19"/>
      <c r="AX7" s="18" t="str">
        <f t="shared" si="7"/>
        <v/>
      </c>
      <c r="AY7" s="18" t="str">
        <f t="shared" si="8"/>
        <v/>
      </c>
      <c r="AZ7" s="19"/>
      <c r="BB7" s="17" t="s">
        <v>29</v>
      </c>
      <c r="BD7" s="13" t="s">
        <v>145</v>
      </c>
      <c r="BI7" s="13" t="s">
        <v>96</v>
      </c>
      <c r="BO7" s="62" t="str">
        <f t="shared" si="16"/>
        <v/>
      </c>
      <c r="BP7" s="62" t="str">
        <f t="shared" si="17"/>
        <v/>
      </c>
      <c r="BQ7" s="62" t="str">
        <f t="shared" si="18"/>
        <v/>
      </c>
      <c r="BR7" s="62" t="str">
        <f t="shared" si="19"/>
        <v/>
      </c>
      <c r="BS7" s="62" t="str">
        <f t="shared" si="20"/>
        <v/>
      </c>
      <c r="BT7" s="62" t="str">
        <f t="shared" si="21"/>
        <v/>
      </c>
      <c r="BU7" s="62" t="str">
        <f t="shared" si="22"/>
        <v/>
      </c>
      <c r="BV7" s="62" t="str">
        <f t="shared" si="23"/>
        <v/>
      </c>
      <c r="BW7" s="62" t="str">
        <f t="shared" si="24"/>
        <v/>
      </c>
    </row>
    <row r="8" spans="1:75" s="13" customFormat="1" ht="38.25" customHeight="1" thickBot="1">
      <c r="A8" s="49">
        <f t="shared" si="25"/>
        <v>0</v>
      </c>
      <c r="B8" s="49" t="str">
        <f t="shared" si="26"/>
        <v>1-25</v>
      </c>
      <c r="C8" s="34"/>
      <c r="D8" s="92" t="str">
        <f>$A8&amp;"-"&amp;$B8&amp;"-"&amp;TEXT(ROWS(D$5:D8),"000")</f>
        <v>0-1-25-004</v>
      </c>
      <c r="E8" s="4"/>
      <c r="F8" s="4"/>
      <c r="G8" s="4"/>
      <c r="H8" s="4"/>
      <c r="I8" s="27"/>
      <c r="J8" s="4"/>
      <c r="K8" s="4"/>
      <c r="L8" s="4"/>
      <c r="M8" s="4"/>
      <c r="N8" s="57"/>
      <c r="O8" s="61"/>
      <c r="P8" s="63"/>
      <c r="Q8" s="68"/>
      <c r="R8" s="68"/>
      <c r="S8" s="68"/>
      <c r="T8" s="68"/>
      <c r="U8" s="70"/>
      <c r="V8" s="70"/>
      <c r="W8" s="70"/>
      <c r="X8" s="70"/>
      <c r="Y8" s="70"/>
      <c r="Z8" s="70"/>
      <c r="AA8" s="70"/>
      <c r="AB8" s="70"/>
      <c r="AC8" s="62" t="str">
        <f t="shared" si="9"/>
        <v/>
      </c>
      <c r="AD8" s="62" t="str">
        <f t="shared" si="10"/>
        <v/>
      </c>
      <c r="AE8" s="62" t="str">
        <f t="shared" si="11"/>
        <v/>
      </c>
      <c r="AF8" s="62" t="str">
        <f t="shared" si="12"/>
        <v/>
      </c>
      <c r="AG8" s="62" t="str">
        <f t="shared" si="13"/>
        <v/>
      </c>
      <c r="AH8" s="63" t="str">
        <f>IF(AG8&lt;'Patient Data'!$AS$4,"Labs complete w/in 45 minutes","")</f>
        <v/>
      </c>
      <c r="AI8" s="62" t="str">
        <f t="shared" si="14"/>
        <v/>
      </c>
      <c r="AJ8" s="63" t="str">
        <f>IF(AI8&lt;'Patient Data'!$AU$4,"tPA w/in 60 minutes","")</f>
        <v/>
      </c>
      <c r="AK8" s="63" t="str">
        <f>IF(AY8&lt;'Patient Data'!$AY$4,"tPA w/in 3 hours","")</f>
        <v/>
      </c>
      <c r="AL8" s="63" t="str">
        <f>IF(AR8&lt;'Patient Data'!$AR$4,"LSN within 3.5 hours","")</f>
        <v/>
      </c>
      <c r="AM8" s="63" t="str">
        <f t="shared" si="6"/>
        <v>-0-0-1-25-004</v>
      </c>
      <c r="AR8" s="18" t="str">
        <f t="shared" si="15"/>
        <v/>
      </c>
      <c r="AS8" s="18" t="str">
        <f>IF(L8="","",AG8-'Patient Data'!$AS$4)</f>
        <v/>
      </c>
      <c r="AT8" s="19"/>
      <c r="AU8" s="18" t="str">
        <f>IF(M8="","",AI8-'Patient Data'!$AU$4)</f>
        <v/>
      </c>
      <c r="AW8" s="19"/>
      <c r="AX8" s="18" t="str">
        <f t="shared" si="7"/>
        <v/>
      </c>
      <c r="AY8" s="18" t="str">
        <f t="shared" si="8"/>
        <v/>
      </c>
      <c r="AZ8" s="19"/>
      <c r="BB8" s="13" t="s">
        <v>35</v>
      </c>
      <c r="BD8" s="13" t="s">
        <v>146</v>
      </c>
      <c r="BI8" s="13" t="s">
        <v>104</v>
      </c>
      <c r="BO8" s="62" t="str">
        <f t="shared" si="16"/>
        <v/>
      </c>
      <c r="BP8" s="62" t="str">
        <f t="shared" si="17"/>
        <v/>
      </c>
      <c r="BQ8" s="62" t="str">
        <f t="shared" si="18"/>
        <v/>
      </c>
      <c r="BR8" s="62" t="str">
        <f t="shared" si="19"/>
        <v/>
      </c>
      <c r="BS8" s="62" t="str">
        <f t="shared" si="20"/>
        <v/>
      </c>
      <c r="BT8" s="62" t="str">
        <f t="shared" si="21"/>
        <v/>
      </c>
      <c r="BU8" s="62" t="str">
        <f t="shared" si="22"/>
        <v/>
      </c>
      <c r="BV8" s="62" t="str">
        <f t="shared" si="23"/>
        <v/>
      </c>
      <c r="BW8" s="62" t="str">
        <f t="shared" si="24"/>
        <v/>
      </c>
    </row>
    <row r="9" spans="1:75" s="13" customFormat="1" ht="38.25" customHeight="1" thickBot="1">
      <c r="A9" s="49">
        <f t="shared" si="25"/>
        <v>0</v>
      </c>
      <c r="B9" s="49" t="str">
        <f t="shared" si="26"/>
        <v>1-25</v>
      </c>
      <c r="C9" s="34"/>
      <c r="D9" s="92" t="str">
        <f>$A9&amp;"-"&amp;$B9&amp;"-"&amp;TEXT(ROWS(D$5:D9),"000")</f>
        <v>0-1-25-005</v>
      </c>
      <c r="E9" s="4"/>
      <c r="F9" s="4"/>
      <c r="G9" s="4"/>
      <c r="H9" s="4"/>
      <c r="I9" s="27"/>
      <c r="J9" s="4"/>
      <c r="K9" s="4"/>
      <c r="L9" s="4"/>
      <c r="M9" s="4"/>
      <c r="N9" s="57"/>
      <c r="O9" s="61"/>
      <c r="P9" s="63"/>
      <c r="Q9" s="68"/>
      <c r="R9" s="68"/>
      <c r="S9" s="68"/>
      <c r="T9" s="68"/>
      <c r="U9" s="70"/>
      <c r="V9" s="70"/>
      <c r="W9" s="70"/>
      <c r="X9" s="70"/>
      <c r="Y9" s="70"/>
      <c r="Z9" s="70"/>
      <c r="AA9" s="70"/>
      <c r="AB9" s="70"/>
      <c r="AC9" s="62" t="str">
        <f t="shared" si="9"/>
        <v/>
      </c>
      <c r="AD9" s="62" t="str">
        <f t="shared" si="10"/>
        <v/>
      </c>
      <c r="AE9" s="62" t="str">
        <f t="shared" si="11"/>
        <v/>
      </c>
      <c r="AF9" s="62" t="str">
        <f t="shared" si="12"/>
        <v/>
      </c>
      <c r="AG9" s="62" t="str">
        <f t="shared" si="13"/>
        <v/>
      </c>
      <c r="AH9" s="63" t="str">
        <f>IF(AG9&lt;'Patient Data'!$AS$4,"Labs complete w/in 45 minutes","")</f>
        <v/>
      </c>
      <c r="AI9" s="62" t="str">
        <f t="shared" si="14"/>
        <v/>
      </c>
      <c r="AJ9" s="63" t="str">
        <f>IF(AI9&lt;'Patient Data'!$AU$4,"tPA w/in 60 minutes","")</f>
        <v/>
      </c>
      <c r="AK9" s="63" t="str">
        <f>IF(AY9&lt;'Patient Data'!$AY$4,"tPA w/in 3 hours","")</f>
        <v/>
      </c>
      <c r="AL9" s="63" t="str">
        <f>IF(AR9&lt;'Patient Data'!$AR$4,"LSN within 3.5 hours","")</f>
        <v/>
      </c>
      <c r="AM9" s="63" t="str">
        <f t="shared" si="6"/>
        <v>-0-0-1-25-005</v>
      </c>
      <c r="AR9" s="18" t="str">
        <f t="shared" si="15"/>
        <v/>
      </c>
      <c r="AS9" s="18" t="str">
        <f>IF(L9="","",AG9-'Patient Data'!$AS$4)</f>
        <v/>
      </c>
      <c r="AT9" s="19"/>
      <c r="AU9" s="18" t="str">
        <f>IF(M9="","",AI9-'Patient Data'!$AU$4)</f>
        <v/>
      </c>
      <c r="AW9" s="19"/>
      <c r="AX9" s="18" t="str">
        <f t="shared" si="7"/>
        <v/>
      </c>
      <c r="AY9" s="18" t="str">
        <f t="shared" si="8"/>
        <v/>
      </c>
      <c r="AZ9" s="19"/>
      <c r="BB9" s="13" t="s">
        <v>31</v>
      </c>
      <c r="BD9" s="13" t="s">
        <v>147</v>
      </c>
      <c r="BO9" s="62" t="str">
        <f t="shared" si="16"/>
        <v/>
      </c>
      <c r="BP9" s="62" t="str">
        <f t="shared" si="17"/>
        <v/>
      </c>
      <c r="BQ9" s="62" t="str">
        <f t="shared" si="18"/>
        <v/>
      </c>
      <c r="BR9" s="62" t="str">
        <f t="shared" si="19"/>
        <v/>
      </c>
      <c r="BS9" s="62" t="str">
        <f t="shared" si="20"/>
        <v/>
      </c>
      <c r="BT9" s="62" t="str">
        <f t="shared" si="21"/>
        <v/>
      </c>
      <c r="BU9" s="62" t="str">
        <f t="shared" si="22"/>
        <v/>
      </c>
      <c r="BV9" s="62" t="str">
        <f t="shared" si="23"/>
        <v/>
      </c>
      <c r="BW9" s="62" t="str">
        <f t="shared" si="24"/>
        <v/>
      </c>
    </row>
    <row r="10" spans="1:75" s="13" customFormat="1" ht="38.25" customHeight="1" thickBot="1">
      <c r="A10" s="49">
        <f t="shared" si="25"/>
        <v>0</v>
      </c>
      <c r="B10" s="49" t="str">
        <f t="shared" si="26"/>
        <v>1-25</v>
      </c>
      <c r="C10" s="34"/>
      <c r="D10" s="92" t="str">
        <f>$A10&amp;"-"&amp;$B10&amp;"-"&amp;TEXT(ROWS(D$5:D10),"000")</f>
        <v>0-1-25-006</v>
      </c>
      <c r="E10" s="4"/>
      <c r="F10" s="4"/>
      <c r="G10" s="4"/>
      <c r="H10" s="4"/>
      <c r="I10" s="27"/>
      <c r="J10" s="4"/>
      <c r="K10" s="4"/>
      <c r="L10" s="4"/>
      <c r="M10" s="4"/>
      <c r="N10" s="57"/>
      <c r="O10" s="61"/>
      <c r="P10" s="63"/>
      <c r="Q10" s="68"/>
      <c r="R10" s="68"/>
      <c r="S10" s="68"/>
      <c r="T10" s="68"/>
      <c r="U10" s="70"/>
      <c r="V10" s="70"/>
      <c r="W10" s="70"/>
      <c r="X10" s="70"/>
      <c r="Y10" s="70"/>
      <c r="Z10" s="70"/>
      <c r="AA10" s="70"/>
      <c r="AB10" s="70"/>
      <c r="AC10" s="62" t="str">
        <f t="shared" si="9"/>
        <v/>
      </c>
      <c r="AD10" s="62" t="str">
        <f t="shared" si="10"/>
        <v/>
      </c>
      <c r="AE10" s="62" t="str">
        <f t="shared" si="11"/>
        <v/>
      </c>
      <c r="AF10" s="62" t="str">
        <f t="shared" si="12"/>
        <v/>
      </c>
      <c r="AG10" s="62" t="str">
        <f t="shared" si="13"/>
        <v/>
      </c>
      <c r="AH10" s="63" t="str">
        <f>IF(AG10&lt;'Patient Data'!$AS$4,"Labs complete w/in 45 minutes","")</f>
        <v/>
      </c>
      <c r="AI10" s="62" t="str">
        <f t="shared" si="14"/>
        <v/>
      </c>
      <c r="AJ10" s="63" t="str">
        <f>IF(AI10&lt;'Patient Data'!$AU$4,"tPA w/in 60 minutes","")</f>
        <v/>
      </c>
      <c r="AK10" s="63" t="str">
        <f>IF(AY10&lt;'Patient Data'!$AY$4,"tPA w/in 3 hours","")</f>
        <v/>
      </c>
      <c r="AL10" s="63" t="str">
        <f>IF(AR10&lt;'Patient Data'!$AR$4,"LSN within 3.5 hours","")</f>
        <v/>
      </c>
      <c r="AM10" s="63" t="str">
        <f t="shared" si="6"/>
        <v>-0-0-1-25-006</v>
      </c>
      <c r="AR10" s="18" t="str">
        <f t="shared" si="15"/>
        <v/>
      </c>
      <c r="AS10" s="18" t="str">
        <f>IF(L10="","",AG10-'Patient Data'!$AS$4)</f>
        <v/>
      </c>
      <c r="AT10" s="19"/>
      <c r="AU10" s="18" t="str">
        <f>IF(M10="","",AI10-'Patient Data'!$AU$4)</f>
        <v/>
      </c>
      <c r="AW10" s="19"/>
      <c r="AX10" s="18" t="str">
        <f t="shared" si="7"/>
        <v/>
      </c>
      <c r="AY10" s="18" t="str">
        <f t="shared" si="8"/>
        <v/>
      </c>
      <c r="AZ10" s="19"/>
      <c r="BB10" s="13" t="s">
        <v>32</v>
      </c>
      <c r="BD10" s="13" t="s">
        <v>148</v>
      </c>
      <c r="BO10" s="62" t="str">
        <f t="shared" si="16"/>
        <v/>
      </c>
      <c r="BP10" s="62" t="str">
        <f t="shared" si="17"/>
        <v/>
      </c>
      <c r="BQ10" s="62" t="str">
        <f t="shared" si="18"/>
        <v/>
      </c>
      <c r="BR10" s="62" t="str">
        <f t="shared" si="19"/>
        <v/>
      </c>
      <c r="BS10" s="62" t="str">
        <f t="shared" si="20"/>
        <v/>
      </c>
      <c r="BT10" s="62" t="str">
        <f t="shared" si="21"/>
        <v/>
      </c>
      <c r="BU10" s="62" t="str">
        <f t="shared" si="22"/>
        <v/>
      </c>
      <c r="BV10" s="62" t="str">
        <f t="shared" si="23"/>
        <v/>
      </c>
      <c r="BW10" s="62" t="str">
        <f t="shared" si="24"/>
        <v/>
      </c>
    </row>
    <row r="11" spans="1:75" s="13" customFormat="1" ht="38.25" customHeight="1" thickBot="1">
      <c r="A11" s="49">
        <f t="shared" si="25"/>
        <v>0</v>
      </c>
      <c r="B11" s="49" t="str">
        <f t="shared" si="26"/>
        <v>1-25</v>
      </c>
      <c r="C11" s="34"/>
      <c r="D11" s="92" t="str">
        <f>$A11&amp;"-"&amp;$B11&amp;"-"&amp;TEXT(ROWS(D$5:D11),"000")</f>
        <v>0-1-25-007</v>
      </c>
      <c r="E11" s="4"/>
      <c r="F11" s="4"/>
      <c r="G11" s="4"/>
      <c r="H11" s="4"/>
      <c r="I11" s="27"/>
      <c r="J11" s="4"/>
      <c r="K11" s="4"/>
      <c r="L11" s="4"/>
      <c r="M11" s="4"/>
      <c r="N11" s="57"/>
      <c r="O11" s="61"/>
      <c r="P11" s="63"/>
      <c r="Q11" s="68"/>
      <c r="R11" s="68"/>
      <c r="S11" s="68"/>
      <c r="T11" s="68"/>
      <c r="U11" s="70"/>
      <c r="V11" s="70"/>
      <c r="W11" s="70"/>
      <c r="X11" s="70"/>
      <c r="Y11" s="70"/>
      <c r="Z11" s="70"/>
      <c r="AA11" s="70"/>
      <c r="AB11" s="70"/>
      <c r="AC11" s="62" t="str">
        <f t="shared" si="9"/>
        <v/>
      </c>
      <c r="AD11" s="62" t="str">
        <f t="shared" si="10"/>
        <v/>
      </c>
      <c r="AE11" s="62" t="str">
        <f t="shared" si="11"/>
        <v/>
      </c>
      <c r="AF11" s="62" t="str">
        <f t="shared" si="12"/>
        <v/>
      </c>
      <c r="AG11" s="62" t="str">
        <f t="shared" si="13"/>
        <v/>
      </c>
      <c r="AH11" s="63" t="str">
        <f>IF(AG11&lt;'Patient Data'!$AS$4,"Labs complete w/in 45 minutes","")</f>
        <v/>
      </c>
      <c r="AI11" s="62" t="str">
        <f t="shared" si="14"/>
        <v/>
      </c>
      <c r="AJ11" s="63" t="str">
        <f>IF(AI11&lt;'Patient Data'!$AU$4,"tPA w/in 60 minutes","")</f>
        <v/>
      </c>
      <c r="AK11" s="63" t="str">
        <f>IF(AY11&lt;'Patient Data'!$AY$4,"tPA w/in 3 hours","")</f>
        <v/>
      </c>
      <c r="AL11" s="63" t="str">
        <f>IF(AR11&lt;'Patient Data'!$AR$4,"LSN within 3.5 hours","")</f>
        <v/>
      </c>
      <c r="AM11" s="63" t="str">
        <f t="shared" si="6"/>
        <v>-0-0-1-25-007</v>
      </c>
      <c r="AR11" s="18" t="str">
        <f t="shared" si="15"/>
        <v/>
      </c>
      <c r="AS11" s="18" t="str">
        <f>IF(L11="","",AG11-'Patient Data'!$AS$4)</f>
        <v/>
      </c>
      <c r="AT11" s="19"/>
      <c r="AU11" s="18" t="str">
        <f>IF(M11="","",AI11-'Patient Data'!$AU$4)</f>
        <v/>
      </c>
      <c r="AW11" s="19"/>
      <c r="AX11" s="18" t="str">
        <f t="shared" si="7"/>
        <v/>
      </c>
      <c r="AY11" s="18" t="str">
        <f t="shared" si="8"/>
        <v/>
      </c>
      <c r="AZ11" s="19"/>
      <c r="BB11" s="13" t="s">
        <v>34</v>
      </c>
      <c r="BD11" s="13" t="s">
        <v>149</v>
      </c>
      <c r="BO11" s="62" t="str">
        <f t="shared" si="16"/>
        <v/>
      </c>
      <c r="BP11" s="62" t="str">
        <f t="shared" si="17"/>
        <v/>
      </c>
      <c r="BQ11" s="62" t="str">
        <f t="shared" si="18"/>
        <v/>
      </c>
      <c r="BR11" s="62" t="str">
        <f t="shared" si="19"/>
        <v/>
      </c>
      <c r="BS11" s="62" t="str">
        <f t="shared" si="20"/>
        <v/>
      </c>
      <c r="BT11" s="62" t="str">
        <f t="shared" si="21"/>
        <v/>
      </c>
      <c r="BU11" s="62" t="str">
        <f t="shared" si="22"/>
        <v/>
      </c>
      <c r="BV11" s="62" t="str">
        <f t="shared" si="23"/>
        <v/>
      </c>
      <c r="BW11" s="62" t="str">
        <f t="shared" si="24"/>
        <v/>
      </c>
    </row>
    <row r="12" spans="1:75" s="13" customFormat="1" ht="38.25" customHeight="1" thickBot="1">
      <c r="A12" s="49">
        <f t="shared" si="25"/>
        <v>0</v>
      </c>
      <c r="B12" s="49" t="str">
        <f t="shared" si="26"/>
        <v>1-25</v>
      </c>
      <c r="C12" s="34"/>
      <c r="D12" s="92" t="str">
        <f>$A12&amp;"-"&amp;$B12&amp;"-"&amp;TEXT(ROWS(D$5:D12),"000")</f>
        <v>0-1-25-008</v>
      </c>
      <c r="E12" s="4"/>
      <c r="F12" s="4"/>
      <c r="G12" s="4"/>
      <c r="H12" s="4"/>
      <c r="I12" s="27"/>
      <c r="J12" s="4"/>
      <c r="K12" s="4"/>
      <c r="L12" s="4"/>
      <c r="M12" s="4"/>
      <c r="N12" s="57"/>
      <c r="O12" s="61"/>
      <c r="P12" s="63"/>
      <c r="Q12" s="68"/>
      <c r="R12" s="68"/>
      <c r="S12" s="68"/>
      <c r="T12" s="68"/>
      <c r="U12" s="70"/>
      <c r="V12" s="70"/>
      <c r="W12" s="70"/>
      <c r="X12" s="70"/>
      <c r="Y12" s="70"/>
      <c r="Z12" s="70"/>
      <c r="AA12" s="70"/>
      <c r="AB12" s="70"/>
      <c r="AC12" s="62" t="str">
        <f t="shared" si="9"/>
        <v/>
      </c>
      <c r="AD12" s="62" t="str">
        <f t="shared" si="10"/>
        <v/>
      </c>
      <c r="AE12" s="62" t="str">
        <f t="shared" si="11"/>
        <v/>
      </c>
      <c r="AF12" s="62" t="str">
        <f t="shared" si="12"/>
        <v/>
      </c>
      <c r="AG12" s="62" t="str">
        <f t="shared" si="13"/>
        <v/>
      </c>
      <c r="AH12" s="63" t="str">
        <f>IF(AG12&lt;'Patient Data'!$AS$4,"Labs complete w/in 45 minutes","")</f>
        <v/>
      </c>
      <c r="AI12" s="62" t="str">
        <f t="shared" si="14"/>
        <v/>
      </c>
      <c r="AJ12" s="63" t="str">
        <f>IF(AI12&lt;'Patient Data'!$AU$4,"tPA w/in 60 minutes","")</f>
        <v/>
      </c>
      <c r="AK12" s="63" t="str">
        <f>IF(AY12&lt;'Patient Data'!$AY$4,"tPA w/in 3 hours","")</f>
        <v/>
      </c>
      <c r="AL12" s="63" t="str">
        <f>IF(AR12&lt;'Patient Data'!$AR$4,"LSN within 3.5 hours","")</f>
        <v/>
      </c>
      <c r="AM12" s="63" t="str">
        <f t="shared" si="6"/>
        <v>-0-0-1-25-008</v>
      </c>
      <c r="AR12" s="18" t="str">
        <f t="shared" si="15"/>
        <v/>
      </c>
      <c r="AS12" s="18" t="str">
        <f>IF(L12="","",AG12-'Patient Data'!$AS$4)</f>
        <v/>
      </c>
      <c r="AT12" s="19"/>
      <c r="AU12" s="18" t="str">
        <f>IF(M12="","",AI12-'Patient Data'!$AU$4)</f>
        <v/>
      </c>
      <c r="AW12" s="19"/>
      <c r="AX12" s="18" t="str">
        <f t="shared" si="7"/>
        <v/>
      </c>
      <c r="AY12" s="18" t="str">
        <f t="shared" si="8"/>
        <v/>
      </c>
      <c r="AZ12" s="19"/>
      <c r="BB12" s="13" t="s">
        <v>33</v>
      </c>
      <c r="BD12" s="13" t="s">
        <v>150</v>
      </c>
      <c r="BO12" s="62" t="str">
        <f t="shared" si="16"/>
        <v/>
      </c>
      <c r="BP12" s="62" t="str">
        <f t="shared" si="17"/>
        <v/>
      </c>
      <c r="BQ12" s="62" t="str">
        <f t="shared" si="18"/>
        <v/>
      </c>
      <c r="BR12" s="62" t="str">
        <f t="shared" si="19"/>
        <v/>
      </c>
      <c r="BS12" s="62" t="str">
        <f t="shared" si="20"/>
        <v/>
      </c>
      <c r="BT12" s="62" t="str">
        <f t="shared" si="21"/>
        <v/>
      </c>
      <c r="BU12" s="62" t="str">
        <f t="shared" si="22"/>
        <v/>
      </c>
      <c r="BV12" s="62" t="str">
        <f t="shared" si="23"/>
        <v/>
      </c>
      <c r="BW12" s="62" t="str">
        <f t="shared" si="24"/>
        <v/>
      </c>
    </row>
    <row r="13" spans="1:75" s="13" customFormat="1" ht="38.25" customHeight="1" thickBot="1">
      <c r="A13" s="49">
        <f t="shared" si="25"/>
        <v>0</v>
      </c>
      <c r="B13" s="49" t="str">
        <f t="shared" si="26"/>
        <v>1-25</v>
      </c>
      <c r="C13" s="34"/>
      <c r="D13" s="92" t="str">
        <f>$A13&amp;"-"&amp;$B13&amp;"-"&amp;TEXT(ROWS(D$5:D13),"000")</f>
        <v>0-1-25-009</v>
      </c>
      <c r="E13" s="4"/>
      <c r="F13" s="4"/>
      <c r="G13" s="4"/>
      <c r="H13" s="4"/>
      <c r="I13" s="27"/>
      <c r="J13" s="4"/>
      <c r="K13" s="4"/>
      <c r="L13" s="4"/>
      <c r="M13" s="4"/>
      <c r="N13" s="57"/>
      <c r="O13" s="61"/>
      <c r="P13" s="63"/>
      <c r="Q13" s="68"/>
      <c r="R13" s="68"/>
      <c r="S13" s="68"/>
      <c r="T13" s="68"/>
      <c r="U13" s="70"/>
      <c r="V13" s="70"/>
      <c r="W13" s="70"/>
      <c r="X13" s="70"/>
      <c r="Y13" s="70"/>
      <c r="Z13" s="70"/>
      <c r="AA13" s="70"/>
      <c r="AB13" s="70"/>
      <c r="AC13" s="62" t="str">
        <f t="shared" si="9"/>
        <v/>
      </c>
      <c r="AD13" s="62" t="str">
        <f t="shared" si="10"/>
        <v/>
      </c>
      <c r="AE13" s="62" t="str">
        <f t="shared" si="11"/>
        <v/>
      </c>
      <c r="AF13" s="62" t="str">
        <f t="shared" si="12"/>
        <v/>
      </c>
      <c r="AG13" s="62" t="str">
        <f t="shared" si="13"/>
        <v/>
      </c>
      <c r="AH13" s="63" t="str">
        <f>IF(AG13&lt;'Patient Data'!$AS$4,"Labs complete w/in 45 minutes","")</f>
        <v/>
      </c>
      <c r="AI13" s="62" t="str">
        <f t="shared" si="14"/>
        <v/>
      </c>
      <c r="AJ13" s="63" t="str">
        <f>IF(AI13&lt;'Patient Data'!$AU$4,"tPA w/in 60 minutes","")</f>
        <v/>
      </c>
      <c r="AK13" s="63" t="str">
        <f>IF(AY13&lt;'Patient Data'!$AY$4,"tPA w/in 3 hours","")</f>
        <v/>
      </c>
      <c r="AL13" s="63" t="str">
        <f>IF(AR13&lt;'Patient Data'!$AR$4,"LSN within 3.5 hours","")</f>
        <v/>
      </c>
      <c r="AM13" s="63" t="str">
        <f t="shared" si="6"/>
        <v>-0-0-1-25-009</v>
      </c>
      <c r="AR13" s="18" t="str">
        <f t="shared" si="15"/>
        <v/>
      </c>
      <c r="AS13" s="18" t="str">
        <f>IF(L13="","",AG13-'Patient Data'!$AS$4)</f>
        <v/>
      </c>
      <c r="AT13" s="19"/>
      <c r="AU13" s="18" t="str">
        <f>IF(M13="","",AI13-'Patient Data'!$AU$4)</f>
        <v/>
      </c>
      <c r="AW13" s="19"/>
      <c r="AX13" s="18" t="str">
        <f t="shared" si="7"/>
        <v/>
      </c>
      <c r="AY13" s="18" t="str">
        <f t="shared" si="8"/>
        <v/>
      </c>
      <c r="AZ13" s="19"/>
      <c r="BD13" s="13" t="s">
        <v>151</v>
      </c>
      <c r="BO13" s="62" t="str">
        <f t="shared" si="16"/>
        <v/>
      </c>
      <c r="BP13" s="62" t="str">
        <f t="shared" si="17"/>
        <v/>
      </c>
      <c r="BQ13" s="62" t="str">
        <f t="shared" si="18"/>
        <v/>
      </c>
      <c r="BR13" s="62" t="str">
        <f t="shared" si="19"/>
        <v/>
      </c>
      <c r="BS13" s="62" t="str">
        <f t="shared" si="20"/>
        <v/>
      </c>
      <c r="BT13" s="62" t="str">
        <f t="shared" si="21"/>
        <v/>
      </c>
      <c r="BU13" s="62" t="str">
        <f t="shared" si="22"/>
        <v/>
      </c>
      <c r="BV13" s="62" t="str">
        <f t="shared" si="23"/>
        <v/>
      </c>
      <c r="BW13" s="62" t="str">
        <f t="shared" si="24"/>
        <v/>
      </c>
    </row>
    <row r="14" spans="1:75" s="13" customFormat="1" ht="38.25" customHeight="1" thickBot="1">
      <c r="A14" s="49">
        <f t="shared" si="25"/>
        <v>0</v>
      </c>
      <c r="B14" s="49" t="str">
        <f t="shared" si="26"/>
        <v>1-25</v>
      </c>
      <c r="C14" s="34"/>
      <c r="D14" s="92" t="str">
        <f>$A14&amp;"-"&amp;$B14&amp;"-"&amp;TEXT(ROWS(D$5:D14),"000")</f>
        <v>0-1-25-010</v>
      </c>
      <c r="E14" s="4"/>
      <c r="F14" s="4"/>
      <c r="G14" s="4"/>
      <c r="H14" s="4"/>
      <c r="I14" s="27"/>
      <c r="J14" s="4"/>
      <c r="K14" s="4"/>
      <c r="L14" s="4"/>
      <c r="M14" s="4"/>
      <c r="N14" s="57"/>
      <c r="O14" s="61"/>
      <c r="P14" s="63"/>
      <c r="Q14" s="68"/>
      <c r="R14" s="68"/>
      <c r="S14" s="68"/>
      <c r="T14" s="68"/>
      <c r="U14" s="70"/>
      <c r="V14" s="70"/>
      <c r="W14" s="70"/>
      <c r="X14" s="70"/>
      <c r="Y14" s="70"/>
      <c r="Z14" s="70"/>
      <c r="AA14" s="70"/>
      <c r="AB14" s="70"/>
      <c r="AC14" s="62" t="str">
        <f t="shared" si="9"/>
        <v/>
      </c>
      <c r="AD14" s="62" t="str">
        <f t="shared" si="10"/>
        <v/>
      </c>
      <c r="AE14" s="62" t="str">
        <f t="shared" si="11"/>
        <v/>
      </c>
      <c r="AF14" s="62" t="str">
        <f t="shared" si="12"/>
        <v/>
      </c>
      <c r="AG14" s="62" t="str">
        <f t="shared" si="13"/>
        <v/>
      </c>
      <c r="AH14" s="63" t="str">
        <f>IF(AG14&lt;'Patient Data'!$AS$4,"Labs complete w/in 45 minutes","")</f>
        <v/>
      </c>
      <c r="AI14" s="62" t="str">
        <f t="shared" si="14"/>
        <v/>
      </c>
      <c r="AJ14" s="63" t="str">
        <f>IF(AI14&lt;'Patient Data'!$AU$4,"tPA w/in 60 minutes","")</f>
        <v/>
      </c>
      <c r="AK14" s="63" t="str">
        <f>IF(AY14&lt;'Patient Data'!$AY$4,"tPA w/in 3 hours","")</f>
        <v/>
      </c>
      <c r="AL14" s="63" t="str">
        <f>IF(AR14&lt;'Patient Data'!$AR$4,"LSN within 3.5 hours","")</f>
        <v/>
      </c>
      <c r="AM14" s="63" t="str">
        <f t="shared" si="6"/>
        <v>-0-0-1-25-010</v>
      </c>
      <c r="AR14" s="18" t="str">
        <f t="shared" si="15"/>
        <v/>
      </c>
      <c r="AS14" s="18" t="str">
        <f>IF(L14="","",AG14-'Patient Data'!$AS$4)</f>
        <v/>
      </c>
      <c r="AT14" s="19"/>
      <c r="AU14" s="18" t="str">
        <f>IF(M14="","",AI14-'Patient Data'!$AU$4)</f>
        <v/>
      </c>
      <c r="AW14" s="19"/>
      <c r="AX14" s="18" t="str">
        <f t="shared" si="7"/>
        <v/>
      </c>
      <c r="AY14" s="18" t="str">
        <f t="shared" si="8"/>
        <v/>
      </c>
      <c r="AZ14" s="19"/>
      <c r="BD14" s="13" t="s">
        <v>152</v>
      </c>
      <c r="BO14" s="62" t="str">
        <f t="shared" si="16"/>
        <v/>
      </c>
      <c r="BP14" s="62" t="str">
        <f t="shared" si="17"/>
        <v/>
      </c>
      <c r="BQ14" s="62" t="str">
        <f t="shared" si="18"/>
        <v/>
      </c>
      <c r="BR14" s="62" t="str">
        <f t="shared" si="19"/>
        <v/>
      </c>
      <c r="BS14" s="62" t="str">
        <f t="shared" si="20"/>
        <v/>
      </c>
      <c r="BT14" s="62" t="str">
        <f t="shared" si="21"/>
        <v/>
      </c>
      <c r="BU14" s="62" t="str">
        <f t="shared" si="22"/>
        <v/>
      </c>
      <c r="BV14" s="62" t="str">
        <f t="shared" si="23"/>
        <v/>
      </c>
      <c r="BW14" s="62" t="str">
        <f t="shared" si="24"/>
        <v/>
      </c>
    </row>
    <row r="15" spans="1:75" s="13" customFormat="1" ht="38.25" customHeight="1" thickBot="1">
      <c r="A15" s="49">
        <f t="shared" si="25"/>
        <v>0</v>
      </c>
      <c r="B15" s="49" t="str">
        <f t="shared" si="26"/>
        <v>1-25</v>
      </c>
      <c r="C15" s="34"/>
      <c r="D15" s="92" t="str">
        <f>$A15&amp;"-"&amp;$B15&amp;"-"&amp;TEXT(ROWS(D$5:D15),"000")</f>
        <v>0-1-25-011</v>
      </c>
      <c r="E15" s="4"/>
      <c r="F15" s="4"/>
      <c r="G15" s="4"/>
      <c r="H15" s="4"/>
      <c r="I15" s="27"/>
      <c r="J15" s="4"/>
      <c r="K15" s="4"/>
      <c r="L15" s="4"/>
      <c r="M15" s="4"/>
      <c r="N15" s="57"/>
      <c r="O15" s="61"/>
      <c r="P15" s="63"/>
      <c r="Q15" s="68"/>
      <c r="R15" s="68"/>
      <c r="S15" s="68"/>
      <c r="T15" s="68"/>
      <c r="U15" s="70"/>
      <c r="V15" s="70"/>
      <c r="W15" s="70"/>
      <c r="X15" s="70"/>
      <c r="Y15" s="70"/>
      <c r="Z15" s="70"/>
      <c r="AA15" s="70"/>
      <c r="AB15" s="70"/>
      <c r="AC15" s="62" t="str">
        <f t="shared" si="9"/>
        <v/>
      </c>
      <c r="AD15" s="62" t="str">
        <f t="shared" si="10"/>
        <v/>
      </c>
      <c r="AE15" s="62" t="str">
        <f t="shared" si="11"/>
        <v/>
      </c>
      <c r="AF15" s="62" t="str">
        <f t="shared" si="12"/>
        <v/>
      </c>
      <c r="AG15" s="62" t="str">
        <f t="shared" si="13"/>
        <v/>
      </c>
      <c r="AH15" s="63" t="str">
        <f>IF(AG15&lt;'Patient Data'!$AS$4,"Labs complete w/in 45 minutes","")</f>
        <v/>
      </c>
      <c r="AI15" s="62" t="str">
        <f t="shared" si="14"/>
        <v/>
      </c>
      <c r="AJ15" s="63" t="str">
        <f>IF(AI15&lt;'Patient Data'!$AU$4,"tPA w/in 60 minutes","")</f>
        <v/>
      </c>
      <c r="AK15" s="63" t="str">
        <f>IF(AY15&lt;'Patient Data'!$AY$4,"tPA w/in 3 hours","")</f>
        <v/>
      </c>
      <c r="AL15" s="63" t="str">
        <f>IF(AR15&lt;'Patient Data'!$AR$4,"LSN within 3.5 hours","")</f>
        <v/>
      </c>
      <c r="AM15" s="63" t="str">
        <f t="shared" si="6"/>
        <v>-0-0-1-25-011</v>
      </c>
      <c r="AR15" s="18" t="str">
        <f t="shared" si="15"/>
        <v/>
      </c>
      <c r="AS15" s="18" t="str">
        <f>IF(L15="","",AG15-'Patient Data'!$AS$4)</f>
        <v/>
      </c>
      <c r="AT15" s="19"/>
      <c r="AU15" s="18" t="str">
        <f>IF(M15="","",AI15-'Patient Data'!$AU$4)</f>
        <v/>
      </c>
      <c r="AW15" s="19"/>
      <c r="AX15" s="18" t="str">
        <f t="shared" si="7"/>
        <v/>
      </c>
      <c r="AY15" s="18" t="str">
        <f t="shared" si="8"/>
        <v/>
      </c>
      <c r="AZ15" s="19"/>
      <c r="BD15" s="13" t="s">
        <v>153</v>
      </c>
      <c r="BO15" s="62" t="str">
        <f t="shared" si="16"/>
        <v/>
      </c>
      <c r="BP15" s="62" t="str">
        <f t="shared" si="17"/>
        <v/>
      </c>
      <c r="BQ15" s="62" t="str">
        <f t="shared" si="18"/>
        <v/>
      </c>
      <c r="BR15" s="62" t="str">
        <f t="shared" si="19"/>
        <v/>
      </c>
      <c r="BS15" s="62" t="str">
        <f t="shared" si="20"/>
        <v/>
      </c>
      <c r="BT15" s="62" t="str">
        <f t="shared" si="21"/>
        <v/>
      </c>
      <c r="BU15" s="62" t="str">
        <f t="shared" si="22"/>
        <v/>
      </c>
      <c r="BV15" s="62" t="str">
        <f t="shared" si="23"/>
        <v/>
      </c>
      <c r="BW15" s="62" t="str">
        <f t="shared" si="24"/>
        <v/>
      </c>
    </row>
    <row r="16" spans="1:75" s="13" customFormat="1" ht="38.25" customHeight="1" thickBot="1">
      <c r="A16" s="49">
        <f t="shared" si="25"/>
        <v>0</v>
      </c>
      <c r="B16" s="49" t="str">
        <f t="shared" si="26"/>
        <v>1-25</v>
      </c>
      <c r="C16" s="34"/>
      <c r="D16" s="92" t="str">
        <f>$A16&amp;"-"&amp;$B16&amp;"-"&amp;TEXT(ROWS(D$5:D16),"000")</f>
        <v>0-1-25-012</v>
      </c>
      <c r="E16" s="4"/>
      <c r="F16" s="4"/>
      <c r="G16" s="4"/>
      <c r="H16" s="4"/>
      <c r="I16" s="27"/>
      <c r="J16" s="4"/>
      <c r="K16" s="4"/>
      <c r="L16" s="4"/>
      <c r="M16" s="4"/>
      <c r="N16" s="57"/>
      <c r="O16" s="61"/>
      <c r="P16" s="63"/>
      <c r="Q16" s="68"/>
      <c r="R16" s="68"/>
      <c r="S16" s="68"/>
      <c r="T16" s="68"/>
      <c r="U16" s="70"/>
      <c r="V16" s="70"/>
      <c r="W16" s="70"/>
      <c r="X16" s="70"/>
      <c r="Y16" s="70"/>
      <c r="Z16" s="70"/>
      <c r="AA16" s="70"/>
      <c r="AB16" s="70"/>
      <c r="AC16" s="62" t="str">
        <f t="shared" si="9"/>
        <v/>
      </c>
      <c r="AD16" s="62" t="str">
        <f t="shared" si="10"/>
        <v/>
      </c>
      <c r="AE16" s="62" t="str">
        <f t="shared" si="11"/>
        <v/>
      </c>
      <c r="AF16" s="62" t="str">
        <f t="shared" si="12"/>
        <v/>
      </c>
      <c r="AG16" s="62" t="str">
        <f t="shared" si="13"/>
        <v/>
      </c>
      <c r="AH16" s="63" t="str">
        <f>IF(AG16&lt;'Patient Data'!$AS$4,"Labs complete w/in 45 minutes","")</f>
        <v/>
      </c>
      <c r="AI16" s="62" t="str">
        <f t="shared" si="14"/>
        <v/>
      </c>
      <c r="AJ16" s="63" t="str">
        <f>IF(AI16&lt;'Patient Data'!$AU$4,"tPA w/in 60 minutes","")</f>
        <v/>
      </c>
      <c r="AK16" s="63" t="str">
        <f>IF(AY16&lt;'Patient Data'!$AY$4,"tPA w/in 3 hours","")</f>
        <v/>
      </c>
      <c r="AL16" s="63" t="str">
        <f>IF(AR16&lt;'Patient Data'!$AR$4,"LSN within 3.5 hours","")</f>
        <v/>
      </c>
      <c r="AM16" s="63" t="str">
        <f t="shared" si="6"/>
        <v>-0-0-1-25-012</v>
      </c>
      <c r="AR16" s="18" t="str">
        <f t="shared" si="15"/>
        <v/>
      </c>
      <c r="AS16" s="18" t="str">
        <f>IF(L16="","",AG16-'Patient Data'!$AS$4)</f>
        <v/>
      </c>
      <c r="AT16" s="19"/>
      <c r="AU16" s="18" t="str">
        <f>IF(M16="","",AI16-'Patient Data'!$AU$4)</f>
        <v/>
      </c>
      <c r="AW16" s="19"/>
      <c r="AX16" s="18" t="str">
        <f t="shared" si="7"/>
        <v/>
      </c>
      <c r="AY16" s="18" t="str">
        <f t="shared" si="8"/>
        <v/>
      </c>
      <c r="AZ16" s="19"/>
      <c r="BD16" s="13" t="s">
        <v>154</v>
      </c>
      <c r="BO16" s="62" t="str">
        <f t="shared" si="16"/>
        <v/>
      </c>
      <c r="BP16" s="62" t="str">
        <f t="shared" si="17"/>
        <v/>
      </c>
      <c r="BQ16" s="62" t="str">
        <f t="shared" si="18"/>
        <v/>
      </c>
      <c r="BR16" s="62" t="str">
        <f t="shared" si="19"/>
        <v/>
      </c>
      <c r="BS16" s="62" t="str">
        <f t="shared" si="20"/>
        <v/>
      </c>
      <c r="BT16" s="62" t="str">
        <f t="shared" si="21"/>
        <v/>
      </c>
      <c r="BU16" s="62" t="str">
        <f t="shared" si="22"/>
        <v/>
      </c>
      <c r="BV16" s="62" t="str">
        <f t="shared" si="23"/>
        <v/>
      </c>
      <c r="BW16" s="62" t="str">
        <f t="shared" si="24"/>
        <v/>
      </c>
    </row>
    <row r="17" spans="1:75" s="13" customFormat="1" ht="38.25" customHeight="1" thickBot="1">
      <c r="A17" s="49">
        <f t="shared" si="25"/>
        <v>0</v>
      </c>
      <c r="B17" s="49" t="str">
        <f t="shared" si="26"/>
        <v>1-25</v>
      </c>
      <c r="C17" s="34"/>
      <c r="D17" s="92" t="str">
        <f>$A17&amp;"-"&amp;$B17&amp;"-"&amp;TEXT(ROWS(D$5:D17),"000")</f>
        <v>0-1-25-013</v>
      </c>
      <c r="E17" s="4"/>
      <c r="F17" s="4"/>
      <c r="G17" s="4"/>
      <c r="H17" s="4"/>
      <c r="I17" s="27"/>
      <c r="J17" s="4"/>
      <c r="K17" s="4"/>
      <c r="L17" s="4"/>
      <c r="M17" s="4"/>
      <c r="N17" s="57"/>
      <c r="O17" s="61"/>
      <c r="P17" s="63"/>
      <c r="Q17" s="68"/>
      <c r="R17" s="68"/>
      <c r="S17" s="68"/>
      <c r="T17" s="68"/>
      <c r="U17" s="70"/>
      <c r="V17" s="70"/>
      <c r="W17" s="70"/>
      <c r="X17" s="70"/>
      <c r="Y17" s="70"/>
      <c r="Z17" s="70"/>
      <c r="AA17" s="70"/>
      <c r="AB17" s="70"/>
      <c r="AC17" s="62" t="str">
        <f t="shared" si="9"/>
        <v/>
      </c>
      <c r="AD17" s="62" t="str">
        <f t="shared" si="10"/>
        <v/>
      </c>
      <c r="AE17" s="62" t="str">
        <f t="shared" si="11"/>
        <v/>
      </c>
      <c r="AF17" s="62" t="str">
        <f t="shared" si="12"/>
        <v/>
      </c>
      <c r="AG17" s="62" t="str">
        <f t="shared" si="13"/>
        <v/>
      </c>
      <c r="AH17" s="63" t="str">
        <f>IF(AG17&lt;'Patient Data'!$AS$4,"Labs complete w/in 45 minutes","")</f>
        <v/>
      </c>
      <c r="AI17" s="62" t="str">
        <f t="shared" si="14"/>
        <v/>
      </c>
      <c r="AJ17" s="63" t="str">
        <f>IF(AI17&lt;'Patient Data'!$AU$4,"tPA w/in 60 minutes","")</f>
        <v/>
      </c>
      <c r="AK17" s="63" t="str">
        <f>IF(AY17&lt;'Patient Data'!$AY$4,"tPA w/in 3 hours","")</f>
        <v/>
      </c>
      <c r="AL17" s="63" t="str">
        <f>IF(AR17&lt;'Patient Data'!$AR$4,"LSN within 3.5 hours","")</f>
        <v/>
      </c>
      <c r="AM17" s="63" t="str">
        <f t="shared" si="6"/>
        <v>-0-0-1-25-013</v>
      </c>
      <c r="AR17" s="18" t="str">
        <f t="shared" si="15"/>
        <v/>
      </c>
      <c r="AS17" s="18" t="str">
        <f>IF(L17="","",AG17-'Patient Data'!$AS$4)</f>
        <v/>
      </c>
      <c r="AT17" s="19"/>
      <c r="AU17" s="18" t="str">
        <f>IF(M17="","",AI17-'Patient Data'!$AU$4)</f>
        <v/>
      </c>
      <c r="AW17" s="19"/>
      <c r="AX17" s="18" t="str">
        <f t="shared" si="7"/>
        <v/>
      </c>
      <c r="AY17" s="18" t="str">
        <f t="shared" si="8"/>
        <v/>
      </c>
      <c r="AZ17" s="19"/>
      <c r="BD17" s="13" t="s">
        <v>155</v>
      </c>
      <c r="BO17" s="62" t="str">
        <f t="shared" si="16"/>
        <v/>
      </c>
      <c r="BP17" s="62" t="str">
        <f t="shared" si="17"/>
        <v/>
      </c>
      <c r="BQ17" s="62" t="str">
        <f t="shared" si="18"/>
        <v/>
      </c>
      <c r="BR17" s="62" t="str">
        <f t="shared" si="19"/>
        <v/>
      </c>
      <c r="BS17" s="62" t="str">
        <f t="shared" si="20"/>
        <v/>
      </c>
      <c r="BT17" s="62" t="str">
        <f t="shared" si="21"/>
        <v/>
      </c>
      <c r="BU17" s="62" t="str">
        <f t="shared" si="22"/>
        <v/>
      </c>
      <c r="BV17" s="62" t="str">
        <f t="shared" si="23"/>
        <v/>
      </c>
      <c r="BW17" s="62" t="str">
        <f t="shared" si="24"/>
        <v/>
      </c>
    </row>
    <row r="18" spans="1:75" s="13" customFormat="1" ht="38.25" customHeight="1" thickBot="1">
      <c r="A18" s="49">
        <f t="shared" si="25"/>
        <v>0</v>
      </c>
      <c r="B18" s="49" t="str">
        <f t="shared" si="26"/>
        <v>1-25</v>
      </c>
      <c r="C18" s="34"/>
      <c r="D18" s="92" t="str">
        <f>$A18&amp;"-"&amp;$B18&amp;"-"&amp;TEXT(ROWS(D$5:D18),"000")</f>
        <v>0-1-25-014</v>
      </c>
      <c r="E18" s="4"/>
      <c r="F18" s="4"/>
      <c r="G18" s="4"/>
      <c r="H18" s="4"/>
      <c r="I18" s="27"/>
      <c r="J18" s="4"/>
      <c r="K18" s="4"/>
      <c r="L18" s="4"/>
      <c r="M18" s="4"/>
      <c r="N18" s="57"/>
      <c r="O18" s="61"/>
      <c r="P18" s="63"/>
      <c r="Q18" s="68"/>
      <c r="R18" s="68"/>
      <c r="S18" s="68"/>
      <c r="T18" s="68"/>
      <c r="U18" s="70"/>
      <c r="V18" s="70"/>
      <c r="W18" s="70"/>
      <c r="X18" s="70"/>
      <c r="Y18" s="70"/>
      <c r="Z18" s="70"/>
      <c r="AA18" s="70"/>
      <c r="AB18" s="70"/>
      <c r="AC18" s="62" t="str">
        <f t="shared" si="9"/>
        <v/>
      </c>
      <c r="AD18" s="62" t="str">
        <f t="shared" si="10"/>
        <v/>
      </c>
      <c r="AE18" s="62" t="str">
        <f t="shared" si="11"/>
        <v/>
      </c>
      <c r="AF18" s="62" t="str">
        <f t="shared" si="12"/>
        <v/>
      </c>
      <c r="AG18" s="62" t="str">
        <f t="shared" si="13"/>
        <v/>
      </c>
      <c r="AH18" s="63" t="str">
        <f>IF(AG18&lt;'Patient Data'!$AS$4,"Labs complete w/in 45 minutes","")</f>
        <v/>
      </c>
      <c r="AI18" s="62" t="str">
        <f t="shared" si="14"/>
        <v/>
      </c>
      <c r="AJ18" s="63" t="str">
        <f>IF(AI18&lt;'Patient Data'!$AU$4,"tPA w/in 60 minutes","")</f>
        <v/>
      </c>
      <c r="AK18" s="63" t="str">
        <f>IF(AY18&lt;'Patient Data'!$AY$4,"tPA w/in 3 hours","")</f>
        <v/>
      </c>
      <c r="AL18" s="63" t="str">
        <f>IF(AR18&lt;'Patient Data'!$AR$4,"LSN within 3.5 hours","")</f>
        <v/>
      </c>
      <c r="AM18" s="63" t="str">
        <f t="shared" si="6"/>
        <v>-0-0-1-25-014</v>
      </c>
      <c r="AR18" s="18" t="str">
        <f t="shared" si="15"/>
        <v/>
      </c>
      <c r="AS18" s="18" t="str">
        <f>IF(L18="","",AG18-'Patient Data'!$AS$4)</f>
        <v/>
      </c>
      <c r="AT18" s="19"/>
      <c r="AU18" s="18" t="str">
        <f>IF(M18="","",AI18-'Patient Data'!$AU$4)</f>
        <v/>
      </c>
      <c r="AW18" s="19"/>
      <c r="AX18" s="18" t="str">
        <f t="shared" si="7"/>
        <v/>
      </c>
      <c r="AY18" s="18" t="str">
        <f t="shared" si="8"/>
        <v/>
      </c>
      <c r="AZ18" s="19"/>
      <c r="BD18" s="13" t="s">
        <v>156</v>
      </c>
      <c r="BO18" s="62" t="str">
        <f t="shared" si="16"/>
        <v/>
      </c>
      <c r="BP18" s="62" t="str">
        <f t="shared" si="17"/>
        <v/>
      </c>
      <c r="BQ18" s="62" t="str">
        <f t="shared" si="18"/>
        <v/>
      </c>
      <c r="BR18" s="62" t="str">
        <f t="shared" si="19"/>
        <v/>
      </c>
      <c r="BS18" s="62" t="str">
        <f t="shared" si="20"/>
        <v/>
      </c>
      <c r="BT18" s="62" t="str">
        <f t="shared" si="21"/>
        <v/>
      </c>
      <c r="BU18" s="62" t="str">
        <f t="shared" si="22"/>
        <v/>
      </c>
      <c r="BV18" s="62" t="str">
        <f t="shared" si="23"/>
        <v/>
      </c>
      <c r="BW18" s="62" t="str">
        <f t="shared" si="24"/>
        <v/>
      </c>
    </row>
    <row r="19" spans="1:75" s="13" customFormat="1" ht="38.25" customHeight="1" thickBot="1">
      <c r="A19" s="49">
        <f t="shared" si="25"/>
        <v>0</v>
      </c>
      <c r="B19" s="49" t="str">
        <f t="shared" si="26"/>
        <v>1-25</v>
      </c>
      <c r="C19" s="34"/>
      <c r="D19" s="92" t="str">
        <f>$A19&amp;"-"&amp;$B19&amp;"-"&amp;TEXT(ROWS(D$5:D19),"000")</f>
        <v>0-1-25-015</v>
      </c>
      <c r="E19" s="4"/>
      <c r="F19" s="4"/>
      <c r="G19" s="4"/>
      <c r="H19" s="4"/>
      <c r="I19" s="27"/>
      <c r="J19" s="4"/>
      <c r="K19" s="4"/>
      <c r="L19" s="4"/>
      <c r="M19" s="4"/>
      <c r="N19" s="57"/>
      <c r="O19" s="61"/>
      <c r="P19" s="63"/>
      <c r="Q19" s="68"/>
      <c r="R19" s="68"/>
      <c r="S19" s="68"/>
      <c r="T19" s="68"/>
      <c r="U19" s="70"/>
      <c r="V19" s="70"/>
      <c r="W19" s="70"/>
      <c r="X19" s="70"/>
      <c r="Y19" s="70"/>
      <c r="Z19" s="70"/>
      <c r="AA19" s="70"/>
      <c r="AB19" s="70"/>
      <c r="AC19" s="62" t="str">
        <f t="shared" si="9"/>
        <v/>
      </c>
      <c r="AD19" s="62" t="str">
        <f t="shared" si="10"/>
        <v/>
      </c>
      <c r="AE19" s="62" t="str">
        <f t="shared" si="11"/>
        <v/>
      </c>
      <c r="AF19" s="62" t="str">
        <f t="shared" si="12"/>
        <v/>
      </c>
      <c r="AG19" s="62" t="str">
        <f t="shared" si="13"/>
        <v/>
      </c>
      <c r="AH19" s="63" t="str">
        <f>IF(AG19&lt;'Patient Data'!$AS$4,"Labs complete w/in 45 minutes","")</f>
        <v/>
      </c>
      <c r="AI19" s="62" t="str">
        <f t="shared" si="14"/>
        <v/>
      </c>
      <c r="AJ19" s="63" t="str">
        <f>IF(AI19&lt;'Patient Data'!$AU$4,"tPA w/in 60 minutes","")</f>
        <v/>
      </c>
      <c r="AK19" s="63" t="str">
        <f>IF(AY19&lt;'Patient Data'!$AY$4,"tPA w/in 3 hours","")</f>
        <v/>
      </c>
      <c r="AL19" s="63" t="str">
        <f>IF(AR19&lt;'Patient Data'!$AR$4,"LSN within 3.5 hours","")</f>
        <v/>
      </c>
      <c r="AM19" s="63" t="str">
        <f t="shared" si="6"/>
        <v>-0-0-1-25-015</v>
      </c>
      <c r="AR19" s="18" t="str">
        <f t="shared" si="15"/>
        <v/>
      </c>
      <c r="AS19" s="18" t="str">
        <f>IF(L19="","",AG19-'Patient Data'!$AS$4)</f>
        <v/>
      </c>
      <c r="AT19" s="19"/>
      <c r="AU19" s="18" t="str">
        <f>IF(M19="","",AI19-'Patient Data'!$AU$4)</f>
        <v/>
      </c>
      <c r="AW19" s="19"/>
      <c r="AX19" s="18" t="str">
        <f t="shared" si="7"/>
        <v/>
      </c>
      <c r="AY19" s="18" t="str">
        <f t="shared" si="8"/>
        <v/>
      </c>
      <c r="AZ19" s="19"/>
      <c r="BD19" s="13" t="s">
        <v>157</v>
      </c>
      <c r="BO19" s="62" t="str">
        <f t="shared" si="16"/>
        <v/>
      </c>
      <c r="BP19" s="62" t="str">
        <f t="shared" si="17"/>
        <v/>
      </c>
      <c r="BQ19" s="62" t="str">
        <f t="shared" si="18"/>
        <v/>
      </c>
      <c r="BR19" s="62" t="str">
        <f t="shared" si="19"/>
        <v/>
      </c>
      <c r="BS19" s="62" t="str">
        <f t="shared" si="20"/>
        <v/>
      </c>
      <c r="BT19" s="62" t="str">
        <f t="shared" si="21"/>
        <v/>
      </c>
      <c r="BU19" s="62" t="str">
        <f t="shared" si="22"/>
        <v/>
      </c>
      <c r="BV19" s="62" t="str">
        <f t="shared" si="23"/>
        <v/>
      </c>
      <c r="BW19" s="62" t="str">
        <f t="shared" si="24"/>
        <v/>
      </c>
    </row>
    <row r="20" spans="1:75" s="13" customFormat="1" ht="38.25" customHeight="1" thickBot="1">
      <c r="A20" s="49">
        <f t="shared" si="25"/>
        <v>0</v>
      </c>
      <c r="B20" s="49" t="str">
        <f t="shared" si="26"/>
        <v>1-25</v>
      </c>
      <c r="C20" s="34"/>
      <c r="D20" s="92" t="str">
        <f>$A20&amp;"-"&amp;$B20&amp;"-"&amp;TEXT(ROWS(D$5:D20),"000")</f>
        <v>0-1-25-016</v>
      </c>
      <c r="E20" s="4"/>
      <c r="F20" s="4"/>
      <c r="G20" s="4"/>
      <c r="H20" s="4"/>
      <c r="I20" s="27"/>
      <c r="J20" s="4"/>
      <c r="K20" s="4"/>
      <c r="L20" s="4"/>
      <c r="M20" s="4"/>
      <c r="N20" s="57"/>
      <c r="O20" s="61"/>
      <c r="P20" s="63"/>
      <c r="Q20" s="68"/>
      <c r="R20" s="68"/>
      <c r="S20" s="68"/>
      <c r="T20" s="68"/>
      <c r="U20" s="70"/>
      <c r="V20" s="70"/>
      <c r="W20" s="70"/>
      <c r="X20" s="70"/>
      <c r="Y20" s="70"/>
      <c r="Z20" s="70"/>
      <c r="AA20" s="70"/>
      <c r="AB20" s="70"/>
      <c r="AC20" s="62" t="str">
        <f t="shared" si="9"/>
        <v/>
      </c>
      <c r="AD20" s="62" t="str">
        <f t="shared" si="10"/>
        <v/>
      </c>
      <c r="AE20" s="62" t="str">
        <f t="shared" si="11"/>
        <v/>
      </c>
      <c r="AF20" s="62" t="str">
        <f t="shared" si="12"/>
        <v/>
      </c>
      <c r="AG20" s="62" t="str">
        <f t="shared" si="13"/>
        <v/>
      </c>
      <c r="AH20" s="63" t="str">
        <f>IF(AG20&lt;'Patient Data'!$AS$4,"Labs complete w/in 45 minutes","")</f>
        <v/>
      </c>
      <c r="AI20" s="62" t="str">
        <f t="shared" si="14"/>
        <v/>
      </c>
      <c r="AJ20" s="63" t="str">
        <f>IF(AI20&lt;'Patient Data'!$AU$4,"tPA w/in 60 minutes","")</f>
        <v/>
      </c>
      <c r="AK20" s="63" t="str">
        <f>IF(AY20&lt;'Patient Data'!$AY$4,"tPA w/in 3 hours","")</f>
        <v/>
      </c>
      <c r="AL20" s="63" t="str">
        <f>IF(AR20&lt;'Patient Data'!$AR$4,"LSN within 3.5 hours","")</f>
        <v/>
      </c>
      <c r="AM20" s="63" t="str">
        <f t="shared" si="6"/>
        <v>-0-0-1-25-016</v>
      </c>
      <c r="AR20" s="18" t="str">
        <f t="shared" si="15"/>
        <v/>
      </c>
      <c r="AS20" s="18" t="str">
        <f>IF(L20="","",AG20-'Patient Data'!$AS$4)</f>
        <v/>
      </c>
      <c r="AT20" s="19"/>
      <c r="AU20" s="18" t="str">
        <f>IF(M20="","",AI20-'Patient Data'!$AU$4)</f>
        <v/>
      </c>
      <c r="AW20" s="19"/>
      <c r="AX20" s="18" t="str">
        <f t="shared" si="7"/>
        <v/>
      </c>
      <c r="AY20" s="18" t="str">
        <f t="shared" si="8"/>
        <v/>
      </c>
      <c r="AZ20" s="19"/>
      <c r="BD20" s="13" t="s">
        <v>158</v>
      </c>
      <c r="BO20" s="62" t="str">
        <f t="shared" si="16"/>
        <v/>
      </c>
      <c r="BP20" s="62" t="str">
        <f t="shared" si="17"/>
        <v/>
      </c>
      <c r="BQ20" s="62" t="str">
        <f t="shared" si="18"/>
        <v/>
      </c>
      <c r="BR20" s="62" t="str">
        <f t="shared" si="19"/>
        <v/>
      </c>
      <c r="BS20" s="62" t="str">
        <f t="shared" si="20"/>
        <v/>
      </c>
      <c r="BT20" s="62" t="str">
        <f t="shared" si="21"/>
        <v/>
      </c>
      <c r="BU20" s="62" t="str">
        <f t="shared" si="22"/>
        <v/>
      </c>
      <c r="BV20" s="62" t="str">
        <f t="shared" si="23"/>
        <v/>
      </c>
      <c r="BW20" s="62" t="str">
        <f t="shared" si="24"/>
        <v/>
      </c>
    </row>
    <row r="21" spans="1:75" s="13" customFormat="1" ht="38.25" customHeight="1" thickBot="1">
      <c r="A21" s="49">
        <f t="shared" si="25"/>
        <v>0</v>
      </c>
      <c r="B21" s="49" t="str">
        <f t="shared" si="26"/>
        <v>1-25</v>
      </c>
      <c r="C21" s="34"/>
      <c r="D21" s="92" t="str">
        <f>$A21&amp;"-"&amp;$B21&amp;"-"&amp;TEXT(ROWS(D$5:D21),"000")</f>
        <v>0-1-25-017</v>
      </c>
      <c r="E21" s="4"/>
      <c r="F21" s="4"/>
      <c r="G21" s="4"/>
      <c r="H21" s="4"/>
      <c r="I21" s="27"/>
      <c r="J21" s="4"/>
      <c r="K21" s="4"/>
      <c r="L21" s="4"/>
      <c r="M21" s="4"/>
      <c r="N21" s="57"/>
      <c r="O21" s="61"/>
      <c r="P21" s="63"/>
      <c r="Q21" s="68"/>
      <c r="R21" s="68"/>
      <c r="S21" s="68"/>
      <c r="T21" s="68"/>
      <c r="U21" s="70"/>
      <c r="V21" s="70"/>
      <c r="W21" s="70"/>
      <c r="X21" s="70"/>
      <c r="Y21" s="70"/>
      <c r="Z21" s="70"/>
      <c r="AA21" s="70"/>
      <c r="AB21" s="70"/>
      <c r="AC21" s="62" t="str">
        <f t="shared" si="9"/>
        <v/>
      </c>
      <c r="AD21" s="62" t="str">
        <f t="shared" si="10"/>
        <v/>
      </c>
      <c r="AE21" s="62" t="str">
        <f t="shared" si="11"/>
        <v/>
      </c>
      <c r="AF21" s="62" t="str">
        <f t="shared" si="12"/>
        <v/>
      </c>
      <c r="AG21" s="62" t="str">
        <f t="shared" si="13"/>
        <v/>
      </c>
      <c r="AH21" s="63" t="str">
        <f>IF(AG21&lt;'Patient Data'!$AS$4,"Labs complete w/in 45 minutes","")</f>
        <v/>
      </c>
      <c r="AI21" s="62" t="str">
        <f t="shared" si="14"/>
        <v/>
      </c>
      <c r="AJ21" s="63" t="str">
        <f>IF(AI21&lt;'Patient Data'!$AU$4,"tPA w/in 60 minutes","")</f>
        <v/>
      </c>
      <c r="AK21" s="63" t="str">
        <f>IF(AY21&lt;'Patient Data'!$AY$4,"tPA w/in 3 hours","")</f>
        <v/>
      </c>
      <c r="AL21" s="63" t="str">
        <f>IF(AR21&lt;'Patient Data'!$AR$4,"LSN within 3.5 hours","")</f>
        <v/>
      </c>
      <c r="AM21" s="63" t="str">
        <f t="shared" si="6"/>
        <v>-0-0-1-25-017</v>
      </c>
      <c r="AR21" s="18" t="str">
        <f t="shared" si="15"/>
        <v/>
      </c>
      <c r="AS21" s="18" t="str">
        <f>IF(L21="","",AG21-'Patient Data'!$AS$4)</f>
        <v/>
      </c>
      <c r="AT21" s="19"/>
      <c r="AU21" s="18" t="str">
        <f>IF(M21="","",AI21-'Patient Data'!$AU$4)</f>
        <v/>
      </c>
      <c r="AW21" s="19"/>
      <c r="AX21" s="18" t="str">
        <f t="shared" si="7"/>
        <v/>
      </c>
      <c r="AY21" s="18" t="str">
        <f t="shared" si="8"/>
        <v/>
      </c>
      <c r="AZ21" s="19"/>
      <c r="BD21" s="13" t="s">
        <v>159</v>
      </c>
      <c r="BO21" s="62" t="str">
        <f t="shared" si="16"/>
        <v/>
      </c>
      <c r="BP21" s="62" t="str">
        <f t="shared" si="17"/>
        <v/>
      </c>
      <c r="BQ21" s="62" t="str">
        <f t="shared" si="18"/>
        <v/>
      </c>
      <c r="BR21" s="62" t="str">
        <f t="shared" si="19"/>
        <v/>
      </c>
      <c r="BS21" s="62" t="str">
        <f t="shared" si="20"/>
        <v/>
      </c>
      <c r="BT21" s="62" t="str">
        <f t="shared" si="21"/>
        <v/>
      </c>
      <c r="BU21" s="62" t="str">
        <f t="shared" si="22"/>
        <v/>
      </c>
      <c r="BV21" s="62" t="str">
        <f t="shared" si="23"/>
        <v/>
      </c>
      <c r="BW21" s="62" t="str">
        <f t="shared" si="24"/>
        <v/>
      </c>
    </row>
    <row r="22" spans="1:75" s="13" customFormat="1" ht="38.25" customHeight="1" thickBot="1">
      <c r="A22" s="49">
        <f t="shared" si="25"/>
        <v>0</v>
      </c>
      <c r="B22" s="49" t="str">
        <f t="shared" si="26"/>
        <v>1-25</v>
      </c>
      <c r="C22" s="34"/>
      <c r="D22" s="92" t="str">
        <f>$A22&amp;"-"&amp;$B22&amp;"-"&amp;TEXT(ROWS(D$5:D22),"000")</f>
        <v>0-1-25-018</v>
      </c>
      <c r="E22" s="4"/>
      <c r="F22" s="4"/>
      <c r="G22" s="4"/>
      <c r="H22" s="4"/>
      <c r="I22" s="27"/>
      <c r="J22" s="4"/>
      <c r="K22" s="4"/>
      <c r="L22" s="4"/>
      <c r="M22" s="4"/>
      <c r="N22" s="57"/>
      <c r="O22" s="61"/>
      <c r="P22" s="63"/>
      <c r="Q22" s="68"/>
      <c r="R22" s="68"/>
      <c r="S22" s="68"/>
      <c r="T22" s="68"/>
      <c r="U22" s="70"/>
      <c r="V22" s="70"/>
      <c r="W22" s="70"/>
      <c r="X22" s="70"/>
      <c r="Y22" s="70"/>
      <c r="Z22" s="70"/>
      <c r="AA22" s="70"/>
      <c r="AB22" s="70"/>
      <c r="AC22" s="62" t="str">
        <f t="shared" si="9"/>
        <v/>
      </c>
      <c r="AD22" s="62" t="str">
        <f t="shared" si="10"/>
        <v/>
      </c>
      <c r="AE22" s="62" t="str">
        <f t="shared" si="11"/>
        <v/>
      </c>
      <c r="AF22" s="62" t="str">
        <f t="shared" si="12"/>
        <v/>
      </c>
      <c r="AG22" s="62" t="str">
        <f t="shared" si="13"/>
        <v/>
      </c>
      <c r="AH22" s="63" t="str">
        <f>IF(AG22&lt;'Patient Data'!$AS$4,"Labs complete w/in 45 minutes","")</f>
        <v/>
      </c>
      <c r="AI22" s="62" t="str">
        <f t="shared" si="14"/>
        <v/>
      </c>
      <c r="AJ22" s="63" t="str">
        <f>IF(AI22&lt;'Patient Data'!$AU$4,"tPA w/in 60 minutes","")</f>
        <v/>
      </c>
      <c r="AK22" s="63" t="str">
        <f>IF(AY22&lt;'Patient Data'!$AY$4,"tPA w/in 3 hours","")</f>
        <v/>
      </c>
      <c r="AL22" s="63" t="str">
        <f>IF(AR22&lt;'Patient Data'!$AR$4,"LSN within 3.5 hours","")</f>
        <v/>
      </c>
      <c r="AM22" s="63" t="str">
        <f t="shared" si="6"/>
        <v>-0-0-1-25-018</v>
      </c>
      <c r="AR22" s="18" t="str">
        <f t="shared" si="15"/>
        <v/>
      </c>
      <c r="AS22" s="18" t="str">
        <f>IF(L22="","",AG22-'Patient Data'!$AS$4)</f>
        <v/>
      </c>
      <c r="AT22" s="19"/>
      <c r="AU22" s="18" t="str">
        <f>IF(M22="","",AI22-'Patient Data'!$AU$4)</f>
        <v/>
      </c>
      <c r="AW22" s="19"/>
      <c r="AX22" s="18" t="str">
        <f t="shared" si="7"/>
        <v/>
      </c>
      <c r="AY22" s="18" t="str">
        <f t="shared" si="8"/>
        <v/>
      </c>
      <c r="AZ22" s="19"/>
      <c r="BD22" s="13" t="s">
        <v>160</v>
      </c>
      <c r="BO22" s="62" t="str">
        <f t="shared" si="16"/>
        <v/>
      </c>
      <c r="BP22" s="62" t="str">
        <f t="shared" si="17"/>
        <v/>
      </c>
      <c r="BQ22" s="62" t="str">
        <f t="shared" si="18"/>
        <v/>
      </c>
      <c r="BR22" s="62" t="str">
        <f t="shared" si="19"/>
        <v/>
      </c>
      <c r="BS22" s="62" t="str">
        <f t="shared" si="20"/>
        <v/>
      </c>
      <c r="BT22" s="62" t="str">
        <f t="shared" si="21"/>
        <v/>
      </c>
      <c r="BU22" s="62" t="str">
        <f t="shared" si="22"/>
        <v/>
      </c>
      <c r="BV22" s="62" t="str">
        <f t="shared" si="23"/>
        <v/>
      </c>
      <c r="BW22" s="62" t="str">
        <f t="shared" si="24"/>
        <v/>
      </c>
    </row>
    <row r="23" spans="1:75" s="13" customFormat="1" ht="38.25" customHeight="1" thickBot="1">
      <c r="A23" s="49">
        <f t="shared" si="25"/>
        <v>0</v>
      </c>
      <c r="B23" s="49" t="str">
        <f t="shared" si="26"/>
        <v>1-25</v>
      </c>
      <c r="C23" s="34"/>
      <c r="D23" s="92" t="str">
        <f>$A23&amp;"-"&amp;$B23&amp;"-"&amp;TEXT(ROWS(D$5:D23),"000")</f>
        <v>0-1-25-019</v>
      </c>
      <c r="E23" s="4"/>
      <c r="F23" s="4"/>
      <c r="G23" s="4"/>
      <c r="H23" s="4"/>
      <c r="I23" s="27"/>
      <c r="J23" s="4"/>
      <c r="K23" s="4"/>
      <c r="L23" s="4"/>
      <c r="M23" s="4"/>
      <c r="N23" s="57"/>
      <c r="O23" s="61"/>
      <c r="P23" s="63"/>
      <c r="Q23" s="68"/>
      <c r="R23" s="68"/>
      <c r="S23" s="68"/>
      <c r="T23" s="68"/>
      <c r="U23" s="70"/>
      <c r="V23" s="70"/>
      <c r="W23" s="70"/>
      <c r="X23" s="70"/>
      <c r="Y23" s="70"/>
      <c r="Z23" s="70"/>
      <c r="AA23" s="70"/>
      <c r="AB23" s="70"/>
      <c r="AC23" s="62" t="str">
        <f t="shared" si="9"/>
        <v/>
      </c>
      <c r="AD23" s="62" t="str">
        <f t="shared" si="10"/>
        <v/>
      </c>
      <c r="AE23" s="62" t="str">
        <f t="shared" si="11"/>
        <v/>
      </c>
      <c r="AF23" s="62" t="str">
        <f t="shared" si="12"/>
        <v/>
      </c>
      <c r="AG23" s="62" t="str">
        <f t="shared" si="13"/>
        <v/>
      </c>
      <c r="AH23" s="63" t="str">
        <f>IF(AG23&lt;'Patient Data'!$AS$4,"Labs complete w/in 45 minutes","")</f>
        <v/>
      </c>
      <c r="AI23" s="62" t="str">
        <f t="shared" si="14"/>
        <v/>
      </c>
      <c r="AJ23" s="63" t="str">
        <f>IF(AI23&lt;'Patient Data'!$AU$4,"tPA w/in 60 minutes","")</f>
        <v/>
      </c>
      <c r="AK23" s="63" t="str">
        <f>IF(AY23&lt;'Patient Data'!$AY$4,"tPA w/in 3 hours","")</f>
        <v/>
      </c>
      <c r="AL23" s="63" t="str">
        <f>IF(AR23&lt;'Patient Data'!$AR$4,"LSN within 3.5 hours","")</f>
        <v/>
      </c>
      <c r="AM23" s="63" t="str">
        <f t="shared" si="6"/>
        <v>-0-0-1-25-019</v>
      </c>
      <c r="AR23" s="18" t="str">
        <f t="shared" si="15"/>
        <v/>
      </c>
      <c r="AS23" s="18" t="str">
        <f>IF(L23="","",AG23-'Patient Data'!$AS$4)</f>
        <v/>
      </c>
      <c r="AT23" s="19"/>
      <c r="AU23" s="18" t="str">
        <f>IF(M23="","",AI23-'Patient Data'!$AU$4)</f>
        <v/>
      </c>
      <c r="AW23" s="19"/>
      <c r="AX23" s="18" t="str">
        <f t="shared" si="7"/>
        <v/>
      </c>
      <c r="AY23" s="18" t="str">
        <f t="shared" si="8"/>
        <v/>
      </c>
      <c r="AZ23" s="19"/>
      <c r="BD23" s="13" t="s">
        <v>161</v>
      </c>
      <c r="BO23" s="62" t="str">
        <f t="shared" si="16"/>
        <v/>
      </c>
      <c r="BP23" s="62" t="str">
        <f t="shared" si="17"/>
        <v/>
      </c>
      <c r="BQ23" s="62" t="str">
        <f t="shared" si="18"/>
        <v/>
      </c>
      <c r="BR23" s="62" t="str">
        <f t="shared" si="19"/>
        <v/>
      </c>
      <c r="BS23" s="62" t="str">
        <f t="shared" si="20"/>
        <v/>
      </c>
      <c r="BT23" s="62" t="str">
        <f t="shared" si="21"/>
        <v/>
      </c>
      <c r="BU23" s="62" t="str">
        <f t="shared" si="22"/>
        <v/>
      </c>
      <c r="BV23" s="62" t="str">
        <f t="shared" si="23"/>
        <v/>
      </c>
      <c r="BW23" s="62" t="str">
        <f t="shared" si="24"/>
        <v/>
      </c>
    </row>
    <row r="24" spans="1:75" s="13" customFormat="1" ht="38.25" customHeight="1" thickBot="1">
      <c r="A24" s="49">
        <f t="shared" si="25"/>
        <v>0</v>
      </c>
      <c r="B24" s="49" t="str">
        <f t="shared" si="26"/>
        <v>1-25</v>
      </c>
      <c r="C24" s="34"/>
      <c r="D24" s="92" t="str">
        <f>$A24&amp;"-"&amp;$B24&amp;"-"&amp;TEXT(ROWS(D$5:D24),"000")</f>
        <v>0-1-25-020</v>
      </c>
      <c r="E24" s="4"/>
      <c r="F24" s="4"/>
      <c r="G24" s="4"/>
      <c r="H24" s="4"/>
      <c r="I24" s="27"/>
      <c r="J24" s="4"/>
      <c r="K24" s="4"/>
      <c r="L24" s="4"/>
      <c r="M24" s="4"/>
      <c r="N24" s="57"/>
      <c r="O24" s="61"/>
      <c r="P24" s="63"/>
      <c r="Q24" s="68"/>
      <c r="R24" s="68"/>
      <c r="S24" s="68"/>
      <c r="T24" s="68"/>
      <c r="U24" s="70"/>
      <c r="V24" s="70"/>
      <c r="W24" s="70"/>
      <c r="X24" s="70"/>
      <c r="Y24" s="70"/>
      <c r="Z24" s="70"/>
      <c r="AA24" s="70"/>
      <c r="AB24" s="70"/>
      <c r="AC24" s="62" t="str">
        <f t="shared" si="9"/>
        <v/>
      </c>
      <c r="AD24" s="62" t="str">
        <f t="shared" si="10"/>
        <v/>
      </c>
      <c r="AE24" s="62" t="str">
        <f t="shared" si="11"/>
        <v/>
      </c>
      <c r="AF24" s="62" t="str">
        <f t="shared" si="12"/>
        <v/>
      </c>
      <c r="AG24" s="62" t="str">
        <f t="shared" si="13"/>
        <v/>
      </c>
      <c r="AH24" s="63" t="str">
        <f>IF(AG24&lt;'Patient Data'!$AS$4,"Labs complete w/in 45 minutes","")</f>
        <v/>
      </c>
      <c r="AI24" s="62" t="str">
        <f t="shared" si="14"/>
        <v/>
      </c>
      <c r="AJ24" s="63" t="str">
        <f>IF(AI24&lt;'Patient Data'!$AU$4,"tPA w/in 60 minutes","")</f>
        <v/>
      </c>
      <c r="AK24" s="63" t="str">
        <f>IF(AY24&lt;'Patient Data'!$AY$4,"tPA w/in 3 hours","")</f>
        <v/>
      </c>
      <c r="AL24" s="63" t="str">
        <f>IF(AR24&lt;'Patient Data'!$AR$4,"LSN within 3.5 hours","")</f>
        <v/>
      </c>
      <c r="AM24" s="63" t="str">
        <f t="shared" si="6"/>
        <v>-0-0-1-25-020</v>
      </c>
      <c r="AR24" s="18" t="str">
        <f t="shared" si="15"/>
        <v/>
      </c>
      <c r="AS24" s="18" t="str">
        <f>IF(L24="","",AG24-'Patient Data'!$AS$4)</f>
        <v/>
      </c>
      <c r="AT24" s="19"/>
      <c r="AU24" s="18" t="str">
        <f>IF(M24="","",AI24-'Patient Data'!$AU$4)</f>
        <v/>
      </c>
      <c r="AW24" s="19"/>
      <c r="AX24" s="18" t="str">
        <f t="shared" si="7"/>
        <v/>
      </c>
      <c r="AY24" s="18" t="str">
        <f t="shared" si="8"/>
        <v/>
      </c>
      <c r="AZ24" s="19"/>
      <c r="BD24" s="13" t="s">
        <v>162</v>
      </c>
      <c r="BO24" s="62" t="str">
        <f t="shared" si="16"/>
        <v/>
      </c>
      <c r="BP24" s="62" t="str">
        <f t="shared" si="17"/>
        <v/>
      </c>
      <c r="BQ24" s="62" t="str">
        <f t="shared" si="18"/>
        <v/>
      </c>
      <c r="BR24" s="62" t="str">
        <f t="shared" si="19"/>
        <v/>
      </c>
      <c r="BS24" s="62" t="str">
        <f t="shared" si="20"/>
        <v/>
      </c>
      <c r="BT24" s="62" t="str">
        <f t="shared" si="21"/>
        <v/>
      </c>
      <c r="BU24" s="62" t="str">
        <f t="shared" si="22"/>
        <v/>
      </c>
      <c r="BV24" s="62" t="str">
        <f t="shared" si="23"/>
        <v/>
      </c>
      <c r="BW24" s="62" t="str">
        <f t="shared" si="24"/>
        <v/>
      </c>
    </row>
    <row r="25" spans="1:75" s="13" customFormat="1" ht="38.25" customHeight="1" thickBot="1">
      <c r="A25" s="49">
        <f t="shared" si="25"/>
        <v>0</v>
      </c>
      <c r="B25" s="49" t="str">
        <f t="shared" si="26"/>
        <v>1-25</v>
      </c>
      <c r="C25" s="34"/>
      <c r="D25" s="92" t="str">
        <f>$A25&amp;"-"&amp;$B25&amp;"-"&amp;TEXT(ROWS(D$5:D25),"000")</f>
        <v>0-1-25-021</v>
      </c>
      <c r="E25" s="4"/>
      <c r="F25" s="4"/>
      <c r="G25" s="4"/>
      <c r="H25" s="4"/>
      <c r="I25" s="27"/>
      <c r="J25" s="4"/>
      <c r="K25" s="4"/>
      <c r="L25" s="4"/>
      <c r="M25" s="4"/>
      <c r="N25" s="57"/>
      <c r="O25" s="61"/>
      <c r="P25" s="63"/>
      <c r="Q25" s="68"/>
      <c r="R25" s="68"/>
      <c r="S25" s="68"/>
      <c r="T25" s="68"/>
      <c r="U25" s="70"/>
      <c r="V25" s="70"/>
      <c r="W25" s="70"/>
      <c r="X25" s="70"/>
      <c r="Y25" s="70"/>
      <c r="Z25" s="70"/>
      <c r="AA25" s="70"/>
      <c r="AB25" s="70"/>
      <c r="AC25" s="62" t="str">
        <f t="shared" si="9"/>
        <v/>
      </c>
      <c r="AD25" s="62" t="str">
        <f t="shared" si="10"/>
        <v/>
      </c>
      <c r="AE25" s="62" t="str">
        <f t="shared" si="11"/>
        <v/>
      </c>
      <c r="AF25" s="62" t="str">
        <f t="shared" si="12"/>
        <v/>
      </c>
      <c r="AG25" s="62" t="str">
        <f t="shared" si="13"/>
        <v/>
      </c>
      <c r="AH25" s="63" t="str">
        <f>IF(AG25&lt;'Patient Data'!$AS$4,"Labs complete w/in 45 minutes","")</f>
        <v/>
      </c>
      <c r="AI25" s="62" t="str">
        <f t="shared" si="14"/>
        <v/>
      </c>
      <c r="AJ25" s="63" t="str">
        <f>IF(AI25&lt;'Patient Data'!$AU$4,"tPA w/in 60 minutes","")</f>
        <v/>
      </c>
      <c r="AK25" s="63" t="str">
        <f>IF(AY25&lt;'Patient Data'!$AY$4,"tPA w/in 3 hours","")</f>
        <v/>
      </c>
      <c r="AL25" s="63" t="str">
        <f>IF(AR25&lt;'Patient Data'!$AR$4,"LSN within 3.5 hours","")</f>
        <v/>
      </c>
      <c r="AM25" s="63" t="str">
        <f t="shared" si="6"/>
        <v>-0-0-1-25-021</v>
      </c>
      <c r="AR25" s="18" t="str">
        <f t="shared" si="15"/>
        <v/>
      </c>
      <c r="AS25" s="18" t="str">
        <f>IF(L25="","",AG25-'Patient Data'!$AS$4)</f>
        <v/>
      </c>
      <c r="AT25" s="19"/>
      <c r="AU25" s="18" t="str">
        <f>IF(M25="","",AI25-'Patient Data'!$AU$4)</f>
        <v/>
      </c>
      <c r="AW25" s="19"/>
      <c r="AX25" s="18" t="str">
        <f t="shared" si="7"/>
        <v/>
      </c>
      <c r="AY25" s="18" t="str">
        <f t="shared" si="8"/>
        <v/>
      </c>
      <c r="AZ25" s="19"/>
      <c r="BD25" s="13" t="s">
        <v>163</v>
      </c>
      <c r="BO25" s="62" t="str">
        <f t="shared" si="16"/>
        <v/>
      </c>
      <c r="BP25" s="62" t="str">
        <f t="shared" si="17"/>
        <v/>
      </c>
      <c r="BQ25" s="62" t="str">
        <f t="shared" si="18"/>
        <v/>
      </c>
      <c r="BR25" s="62" t="str">
        <f t="shared" si="19"/>
        <v/>
      </c>
      <c r="BS25" s="62" t="str">
        <f t="shared" si="20"/>
        <v/>
      </c>
      <c r="BT25" s="62" t="str">
        <f t="shared" si="21"/>
        <v/>
      </c>
      <c r="BU25" s="62" t="str">
        <f t="shared" si="22"/>
        <v/>
      </c>
      <c r="BV25" s="62" t="str">
        <f t="shared" si="23"/>
        <v/>
      </c>
      <c r="BW25" s="62" t="str">
        <f t="shared" si="24"/>
        <v/>
      </c>
    </row>
    <row r="26" spans="1:75" s="13" customFormat="1" ht="38.25" customHeight="1" thickBot="1">
      <c r="A26" s="49">
        <f t="shared" si="25"/>
        <v>0</v>
      </c>
      <c r="B26" s="49" t="str">
        <f t="shared" si="26"/>
        <v>1-25</v>
      </c>
      <c r="C26" s="34"/>
      <c r="D26" s="92" t="str">
        <f>$A26&amp;"-"&amp;$B26&amp;"-"&amp;TEXT(ROWS(D$5:D26),"000")</f>
        <v>0-1-25-022</v>
      </c>
      <c r="E26" s="4"/>
      <c r="F26" s="4"/>
      <c r="G26" s="4"/>
      <c r="H26" s="4"/>
      <c r="I26" s="27"/>
      <c r="J26" s="4"/>
      <c r="K26" s="4"/>
      <c r="L26" s="4"/>
      <c r="M26" s="4"/>
      <c r="N26" s="57"/>
      <c r="O26" s="61"/>
      <c r="P26" s="63"/>
      <c r="Q26" s="68"/>
      <c r="R26" s="68"/>
      <c r="S26" s="68"/>
      <c r="T26" s="68"/>
      <c r="U26" s="70"/>
      <c r="V26" s="70"/>
      <c r="W26" s="70"/>
      <c r="X26" s="70"/>
      <c r="Y26" s="70"/>
      <c r="Z26" s="70"/>
      <c r="AA26" s="70"/>
      <c r="AB26" s="70"/>
      <c r="AC26" s="62" t="str">
        <f t="shared" si="9"/>
        <v/>
      </c>
      <c r="AD26" s="62" t="str">
        <f t="shared" si="10"/>
        <v/>
      </c>
      <c r="AE26" s="62" t="str">
        <f t="shared" si="11"/>
        <v/>
      </c>
      <c r="AF26" s="62" t="str">
        <f t="shared" si="12"/>
        <v/>
      </c>
      <c r="AG26" s="62" t="str">
        <f t="shared" si="13"/>
        <v/>
      </c>
      <c r="AH26" s="63" t="str">
        <f>IF(AG26&lt;'Patient Data'!$AS$4,"Labs complete w/in 45 minutes","")</f>
        <v/>
      </c>
      <c r="AI26" s="62" t="str">
        <f t="shared" si="14"/>
        <v/>
      </c>
      <c r="AJ26" s="63" t="str">
        <f>IF(AI26&lt;'Patient Data'!$AU$4,"tPA w/in 60 minutes","")</f>
        <v/>
      </c>
      <c r="AK26" s="63" t="str">
        <f>IF(AY26&lt;'Patient Data'!$AY$4,"tPA w/in 3 hours","")</f>
        <v/>
      </c>
      <c r="AL26" s="63" t="str">
        <f>IF(AR26&lt;'Patient Data'!$AR$4,"LSN within 3.5 hours","")</f>
        <v/>
      </c>
      <c r="AM26" s="63" t="str">
        <f t="shared" si="6"/>
        <v>-0-0-1-25-022</v>
      </c>
      <c r="AR26" s="18" t="str">
        <f t="shared" si="15"/>
        <v/>
      </c>
      <c r="AS26" s="18" t="str">
        <f>IF(L26="","",AG26-'Patient Data'!$AS$4)</f>
        <v/>
      </c>
      <c r="AT26" s="19"/>
      <c r="AU26" s="18" t="str">
        <f>IF(M26="","",AI26-'Patient Data'!$AU$4)</f>
        <v/>
      </c>
      <c r="AW26" s="19"/>
      <c r="AX26" s="18" t="str">
        <f t="shared" si="7"/>
        <v/>
      </c>
      <c r="AY26" s="18" t="str">
        <f t="shared" si="8"/>
        <v/>
      </c>
      <c r="AZ26" s="19"/>
      <c r="BD26" s="13" t="s">
        <v>164</v>
      </c>
      <c r="BO26" s="62" t="str">
        <f t="shared" si="16"/>
        <v/>
      </c>
      <c r="BP26" s="62" t="str">
        <f t="shared" si="17"/>
        <v/>
      </c>
      <c r="BQ26" s="62" t="str">
        <f t="shared" si="18"/>
        <v/>
      </c>
      <c r="BR26" s="62" t="str">
        <f t="shared" si="19"/>
        <v/>
      </c>
      <c r="BS26" s="62" t="str">
        <f t="shared" si="20"/>
        <v/>
      </c>
      <c r="BT26" s="62" t="str">
        <f t="shared" si="21"/>
        <v/>
      </c>
      <c r="BU26" s="62" t="str">
        <f t="shared" si="22"/>
        <v/>
      </c>
      <c r="BV26" s="62" t="str">
        <f t="shared" si="23"/>
        <v/>
      </c>
      <c r="BW26" s="62" t="str">
        <f t="shared" si="24"/>
        <v/>
      </c>
    </row>
    <row r="27" spans="1:75" s="13" customFormat="1" ht="38.25" customHeight="1" thickBot="1">
      <c r="A27" s="49">
        <f t="shared" si="25"/>
        <v>0</v>
      </c>
      <c r="B27" s="49" t="str">
        <f t="shared" si="26"/>
        <v>1-25</v>
      </c>
      <c r="C27" s="34"/>
      <c r="D27" s="92" t="str">
        <f>$A27&amp;"-"&amp;$B27&amp;"-"&amp;TEXT(ROWS(D$5:D27),"000")</f>
        <v>0-1-25-023</v>
      </c>
      <c r="E27" s="4"/>
      <c r="F27" s="4"/>
      <c r="G27" s="4"/>
      <c r="H27" s="4"/>
      <c r="I27" s="27"/>
      <c r="J27" s="4"/>
      <c r="K27" s="4"/>
      <c r="L27" s="4"/>
      <c r="M27" s="4"/>
      <c r="N27" s="57"/>
      <c r="O27" s="61"/>
      <c r="P27" s="63"/>
      <c r="Q27" s="68"/>
      <c r="R27" s="68"/>
      <c r="S27" s="68"/>
      <c r="T27" s="68"/>
      <c r="U27" s="70"/>
      <c r="V27" s="70"/>
      <c r="W27" s="70"/>
      <c r="X27" s="70"/>
      <c r="Y27" s="70"/>
      <c r="Z27" s="70"/>
      <c r="AA27" s="70"/>
      <c r="AB27" s="70"/>
      <c r="AC27" s="62" t="str">
        <f t="shared" si="9"/>
        <v/>
      </c>
      <c r="AD27" s="62" t="str">
        <f t="shared" si="10"/>
        <v/>
      </c>
      <c r="AE27" s="62" t="str">
        <f t="shared" si="11"/>
        <v/>
      </c>
      <c r="AF27" s="62" t="str">
        <f t="shared" si="12"/>
        <v/>
      </c>
      <c r="AG27" s="62" t="str">
        <f t="shared" si="13"/>
        <v/>
      </c>
      <c r="AH27" s="63" t="str">
        <f>IF(AG27&lt;'Patient Data'!$AS$4,"Labs complete w/in 45 minutes","")</f>
        <v/>
      </c>
      <c r="AI27" s="62" t="str">
        <f t="shared" si="14"/>
        <v/>
      </c>
      <c r="AJ27" s="63" t="str">
        <f>IF(AI27&lt;'Patient Data'!$AU$4,"tPA w/in 60 minutes","")</f>
        <v/>
      </c>
      <c r="AK27" s="63" t="str">
        <f>IF(AY27&lt;'Patient Data'!$AY$4,"tPA w/in 3 hours","")</f>
        <v/>
      </c>
      <c r="AL27" s="63" t="str">
        <f>IF(AR27&lt;'Patient Data'!$AR$4,"LSN within 3.5 hours","")</f>
        <v/>
      </c>
      <c r="AM27" s="63" t="str">
        <f t="shared" si="6"/>
        <v>-0-0-1-25-023</v>
      </c>
      <c r="AR27" s="18" t="str">
        <f t="shared" si="15"/>
        <v/>
      </c>
      <c r="AS27" s="18" t="str">
        <f>IF(L27="","",AG27-'Patient Data'!$AS$4)</f>
        <v/>
      </c>
      <c r="AT27" s="19"/>
      <c r="AU27" s="18" t="str">
        <f>IF(M27="","",AI27-'Patient Data'!$AU$4)</f>
        <v/>
      </c>
      <c r="AW27" s="19"/>
      <c r="AX27" s="18" t="str">
        <f t="shared" si="7"/>
        <v/>
      </c>
      <c r="AY27" s="18" t="str">
        <f t="shared" si="8"/>
        <v/>
      </c>
      <c r="AZ27" s="19"/>
      <c r="BD27" s="13" t="s">
        <v>165</v>
      </c>
      <c r="BO27" s="62" t="str">
        <f t="shared" si="16"/>
        <v/>
      </c>
      <c r="BP27" s="62" t="str">
        <f t="shared" si="17"/>
        <v/>
      </c>
      <c r="BQ27" s="62" t="str">
        <f t="shared" si="18"/>
        <v/>
      </c>
      <c r="BR27" s="62" t="str">
        <f t="shared" si="19"/>
        <v/>
      </c>
      <c r="BS27" s="62" t="str">
        <f t="shared" si="20"/>
        <v/>
      </c>
      <c r="BT27" s="62" t="str">
        <f t="shared" si="21"/>
        <v/>
      </c>
      <c r="BU27" s="62" t="str">
        <f t="shared" si="22"/>
        <v/>
      </c>
      <c r="BV27" s="62" t="str">
        <f t="shared" si="23"/>
        <v/>
      </c>
      <c r="BW27" s="62" t="str">
        <f t="shared" si="24"/>
        <v/>
      </c>
    </row>
    <row r="28" spans="1:75" s="13" customFormat="1" ht="38.25" customHeight="1" thickBot="1">
      <c r="A28" s="49">
        <f t="shared" si="25"/>
        <v>0</v>
      </c>
      <c r="B28" s="49" t="str">
        <f t="shared" si="26"/>
        <v>1-25</v>
      </c>
      <c r="C28" s="34"/>
      <c r="D28" s="92" t="str">
        <f>$A28&amp;"-"&amp;$B28&amp;"-"&amp;TEXT(ROWS(D$5:D28),"000")</f>
        <v>0-1-25-024</v>
      </c>
      <c r="E28" s="4"/>
      <c r="F28" s="4"/>
      <c r="G28" s="4"/>
      <c r="H28" s="4"/>
      <c r="I28" s="27"/>
      <c r="J28" s="4"/>
      <c r="K28" s="4"/>
      <c r="L28" s="4"/>
      <c r="M28" s="4"/>
      <c r="N28" s="57"/>
      <c r="O28" s="61"/>
      <c r="P28" s="63"/>
      <c r="Q28" s="68"/>
      <c r="R28" s="68"/>
      <c r="S28" s="68"/>
      <c r="T28" s="68"/>
      <c r="U28" s="70"/>
      <c r="V28" s="70"/>
      <c r="W28" s="70"/>
      <c r="X28" s="70"/>
      <c r="Y28" s="70"/>
      <c r="Z28" s="70"/>
      <c r="AA28" s="70"/>
      <c r="AB28" s="70"/>
      <c r="AC28" s="62" t="str">
        <f t="shared" si="9"/>
        <v/>
      </c>
      <c r="AD28" s="62" t="str">
        <f t="shared" si="10"/>
        <v/>
      </c>
      <c r="AE28" s="62" t="str">
        <f t="shared" si="11"/>
        <v/>
      </c>
      <c r="AF28" s="62" t="str">
        <f t="shared" si="12"/>
        <v/>
      </c>
      <c r="AG28" s="62" t="str">
        <f t="shared" si="13"/>
        <v/>
      </c>
      <c r="AH28" s="63" t="str">
        <f>IF(AG28&lt;'Patient Data'!$AS$4,"Labs complete w/in 45 minutes","")</f>
        <v/>
      </c>
      <c r="AI28" s="62" t="str">
        <f t="shared" si="14"/>
        <v/>
      </c>
      <c r="AJ28" s="63" t="str">
        <f>IF(AI28&lt;'Patient Data'!$AU$4,"tPA w/in 60 minutes","")</f>
        <v/>
      </c>
      <c r="AK28" s="63" t="str">
        <f>IF(AY28&lt;'Patient Data'!$AY$4,"tPA w/in 3 hours","")</f>
        <v/>
      </c>
      <c r="AL28" s="63" t="str">
        <f>IF(AR28&lt;'Patient Data'!$AR$4,"LSN within 3.5 hours","")</f>
        <v/>
      </c>
      <c r="AM28" s="63" t="str">
        <f t="shared" si="6"/>
        <v>-0-0-1-25-024</v>
      </c>
      <c r="AR28" s="18" t="str">
        <f t="shared" si="15"/>
        <v/>
      </c>
      <c r="AS28" s="18" t="str">
        <f>IF(L28="","",AG28-'Patient Data'!$AS$4)</f>
        <v/>
      </c>
      <c r="AT28" s="19"/>
      <c r="AU28" s="18" t="str">
        <f>IF(M28="","",AI28-'Patient Data'!$AU$4)</f>
        <v/>
      </c>
      <c r="AW28" s="19"/>
      <c r="AX28" s="18" t="str">
        <f t="shared" si="7"/>
        <v/>
      </c>
      <c r="AY28" s="18" t="str">
        <f t="shared" si="8"/>
        <v/>
      </c>
      <c r="AZ28" s="19"/>
      <c r="BD28" s="13" t="s">
        <v>39</v>
      </c>
      <c r="BO28" s="62" t="str">
        <f t="shared" si="16"/>
        <v/>
      </c>
      <c r="BP28" s="62" t="str">
        <f t="shared" si="17"/>
        <v/>
      </c>
      <c r="BQ28" s="62" t="str">
        <f t="shared" si="18"/>
        <v/>
      </c>
      <c r="BR28" s="62" t="str">
        <f t="shared" si="19"/>
        <v/>
      </c>
      <c r="BS28" s="62" t="str">
        <f t="shared" si="20"/>
        <v/>
      </c>
      <c r="BT28" s="62" t="str">
        <f t="shared" si="21"/>
        <v/>
      </c>
      <c r="BU28" s="62" t="str">
        <f t="shared" si="22"/>
        <v/>
      </c>
      <c r="BV28" s="62" t="str">
        <f t="shared" si="23"/>
        <v/>
      </c>
      <c r="BW28" s="62" t="str">
        <f t="shared" si="24"/>
        <v/>
      </c>
    </row>
    <row r="29" spans="1:75" s="13" customFormat="1" ht="38.25" customHeight="1" thickBot="1">
      <c r="A29" s="49">
        <f t="shared" si="25"/>
        <v>0</v>
      </c>
      <c r="B29" s="49" t="str">
        <f t="shared" si="26"/>
        <v>1-25</v>
      </c>
      <c r="C29" s="34"/>
      <c r="D29" s="92" t="str">
        <f>$A29&amp;"-"&amp;$B29&amp;"-"&amp;TEXT(ROWS(D$5:D29),"000")</f>
        <v>0-1-25-025</v>
      </c>
      <c r="E29" s="4"/>
      <c r="F29" s="4"/>
      <c r="G29" s="4"/>
      <c r="H29" s="4"/>
      <c r="I29" s="27"/>
      <c r="J29" s="4"/>
      <c r="K29" s="4"/>
      <c r="L29" s="4"/>
      <c r="M29" s="4"/>
      <c r="N29" s="57"/>
      <c r="O29" s="61"/>
      <c r="P29" s="63"/>
      <c r="Q29" s="68"/>
      <c r="R29" s="68"/>
      <c r="S29" s="68"/>
      <c r="T29" s="68"/>
      <c r="U29" s="70"/>
      <c r="V29" s="70"/>
      <c r="W29" s="70"/>
      <c r="X29" s="70"/>
      <c r="Y29" s="70"/>
      <c r="Z29" s="70"/>
      <c r="AA29" s="70"/>
      <c r="AB29" s="70"/>
      <c r="AC29" s="62" t="str">
        <f t="shared" si="9"/>
        <v/>
      </c>
      <c r="AD29" s="62" t="str">
        <f t="shared" si="10"/>
        <v/>
      </c>
      <c r="AE29" s="62" t="str">
        <f t="shared" si="11"/>
        <v/>
      </c>
      <c r="AF29" s="62" t="str">
        <f t="shared" si="12"/>
        <v/>
      </c>
      <c r="AG29" s="62" t="str">
        <f t="shared" si="13"/>
        <v/>
      </c>
      <c r="AH29" s="63" t="str">
        <f>IF(AG29&lt;'Patient Data'!$AS$4,"Labs complete w/in 45 minutes","")</f>
        <v/>
      </c>
      <c r="AI29" s="62" t="str">
        <f t="shared" si="14"/>
        <v/>
      </c>
      <c r="AJ29" s="63" t="str">
        <f>IF(AI29&lt;'Patient Data'!$AU$4,"tPA w/in 60 minutes","")</f>
        <v/>
      </c>
      <c r="AK29" s="63" t="str">
        <f>IF(AY29&lt;'Patient Data'!$AY$4,"tPA w/in 3 hours","")</f>
        <v/>
      </c>
      <c r="AL29" s="63" t="str">
        <f>IF(AR29&lt;'Patient Data'!$AR$4,"LSN within 3.5 hours","")</f>
        <v/>
      </c>
      <c r="AM29" s="63" t="str">
        <f t="shared" si="6"/>
        <v>-0-0-1-25-025</v>
      </c>
      <c r="AR29" s="18" t="str">
        <f t="shared" si="15"/>
        <v/>
      </c>
      <c r="AS29" s="18" t="str">
        <f>IF(L29="","",AG29-'Patient Data'!$AS$4)</f>
        <v/>
      </c>
      <c r="AT29" s="19"/>
      <c r="AU29" s="18" t="str">
        <f>IF(M29="","",AI29-'Patient Data'!$AU$4)</f>
        <v/>
      </c>
      <c r="AW29" s="19"/>
      <c r="AX29" s="18" t="str">
        <f t="shared" si="7"/>
        <v/>
      </c>
      <c r="AY29" s="18" t="str">
        <f t="shared" si="8"/>
        <v/>
      </c>
      <c r="AZ29" s="19"/>
      <c r="BD29" s="13" t="s">
        <v>166</v>
      </c>
      <c r="BO29" s="62" t="str">
        <f t="shared" si="16"/>
        <v/>
      </c>
      <c r="BP29" s="62" t="str">
        <f t="shared" si="17"/>
        <v/>
      </c>
      <c r="BQ29" s="62" t="str">
        <f t="shared" si="18"/>
        <v/>
      </c>
      <c r="BR29" s="62" t="str">
        <f t="shared" si="19"/>
        <v/>
      </c>
      <c r="BS29" s="62" t="str">
        <f t="shared" si="20"/>
        <v/>
      </c>
      <c r="BT29" s="62" t="str">
        <f t="shared" si="21"/>
        <v/>
      </c>
      <c r="BU29" s="62" t="str">
        <f t="shared" si="22"/>
        <v/>
      </c>
      <c r="BV29" s="62" t="str">
        <f t="shared" si="23"/>
        <v/>
      </c>
      <c r="BW29" s="62" t="str">
        <f t="shared" si="24"/>
        <v/>
      </c>
    </row>
    <row r="30" spans="1:75" s="13" customFormat="1" ht="38.25" customHeight="1" thickBot="1">
      <c r="A30" s="49">
        <f t="shared" si="25"/>
        <v>0</v>
      </c>
      <c r="B30" s="49" t="str">
        <f t="shared" si="26"/>
        <v>1-25</v>
      </c>
      <c r="C30" s="34"/>
      <c r="D30" s="92" t="str">
        <f>$A30&amp;"-"&amp;$B30&amp;"-"&amp;TEXT(ROWS(D$5:D30),"000")</f>
        <v>0-1-25-026</v>
      </c>
      <c r="E30" s="4"/>
      <c r="F30" s="4"/>
      <c r="G30" s="4"/>
      <c r="H30" s="4"/>
      <c r="I30" s="27"/>
      <c r="J30" s="4"/>
      <c r="K30" s="4"/>
      <c r="L30" s="4"/>
      <c r="M30" s="4"/>
      <c r="N30" s="57"/>
      <c r="O30" s="61"/>
      <c r="P30" s="63"/>
      <c r="Q30" s="68"/>
      <c r="R30" s="68"/>
      <c r="S30" s="68"/>
      <c r="T30" s="68"/>
      <c r="U30" s="70"/>
      <c r="V30" s="70"/>
      <c r="W30" s="70"/>
      <c r="X30" s="70"/>
      <c r="Y30" s="70"/>
      <c r="Z30" s="70"/>
      <c r="AA30" s="70"/>
      <c r="AB30" s="70"/>
      <c r="AC30" s="62" t="str">
        <f t="shared" si="9"/>
        <v/>
      </c>
      <c r="AD30" s="62" t="str">
        <f t="shared" si="10"/>
        <v/>
      </c>
      <c r="AE30" s="62" t="str">
        <f t="shared" si="11"/>
        <v/>
      </c>
      <c r="AF30" s="62" t="str">
        <f t="shared" si="12"/>
        <v/>
      </c>
      <c r="AG30" s="62" t="str">
        <f t="shared" si="13"/>
        <v/>
      </c>
      <c r="AH30" s="63" t="str">
        <f>IF(AG30&lt;'Patient Data'!$AS$4,"Labs complete w/in 45 minutes","")</f>
        <v/>
      </c>
      <c r="AI30" s="62" t="str">
        <f t="shared" si="14"/>
        <v/>
      </c>
      <c r="AJ30" s="63" t="str">
        <f>IF(AI30&lt;'Patient Data'!$AU$4,"tPA w/in 60 minutes","")</f>
        <v/>
      </c>
      <c r="AK30" s="63" t="str">
        <f>IF(AY30&lt;'Patient Data'!$AY$4,"tPA w/in 3 hours","")</f>
        <v/>
      </c>
      <c r="AL30" s="63" t="str">
        <f>IF(AR30&lt;'Patient Data'!$AR$4,"LSN within 3.5 hours","")</f>
        <v/>
      </c>
      <c r="AM30" s="63" t="str">
        <f t="shared" si="6"/>
        <v>-0-0-1-25-026</v>
      </c>
      <c r="AR30" s="18" t="str">
        <f t="shared" si="15"/>
        <v/>
      </c>
      <c r="AS30" s="18" t="str">
        <f>IF(L30="","",AG30-'Patient Data'!$AS$4)</f>
        <v/>
      </c>
      <c r="AT30" s="19"/>
      <c r="AU30" s="18" t="str">
        <f>IF(M30="","",AI30-'Patient Data'!$AU$4)</f>
        <v/>
      </c>
      <c r="AW30" s="19"/>
      <c r="AX30" s="18" t="str">
        <f t="shared" si="7"/>
        <v/>
      </c>
      <c r="AY30" s="18" t="str">
        <f t="shared" si="8"/>
        <v/>
      </c>
      <c r="AZ30" s="19"/>
      <c r="BD30" s="13" t="s">
        <v>167</v>
      </c>
      <c r="BO30" s="62" t="str">
        <f t="shared" si="16"/>
        <v/>
      </c>
      <c r="BP30" s="62" t="str">
        <f t="shared" si="17"/>
        <v/>
      </c>
      <c r="BQ30" s="62" t="str">
        <f t="shared" si="18"/>
        <v/>
      </c>
      <c r="BR30" s="62" t="str">
        <f t="shared" si="19"/>
        <v/>
      </c>
      <c r="BS30" s="62" t="str">
        <f t="shared" si="20"/>
        <v/>
      </c>
      <c r="BT30" s="62" t="str">
        <f t="shared" si="21"/>
        <v/>
      </c>
      <c r="BU30" s="62" t="str">
        <f t="shared" si="22"/>
        <v/>
      </c>
      <c r="BV30" s="62" t="str">
        <f t="shared" si="23"/>
        <v/>
      </c>
      <c r="BW30" s="62" t="str">
        <f t="shared" si="24"/>
        <v/>
      </c>
    </row>
    <row r="31" spans="1:75" s="13" customFormat="1" ht="38.25" customHeight="1" thickBot="1">
      <c r="A31" s="49">
        <f t="shared" si="25"/>
        <v>0</v>
      </c>
      <c r="B31" s="49" t="str">
        <f t="shared" si="26"/>
        <v>1-25</v>
      </c>
      <c r="C31" s="34"/>
      <c r="D31" s="92" t="str">
        <f>$A31&amp;"-"&amp;$B31&amp;"-"&amp;TEXT(ROWS(D$5:D31),"000")</f>
        <v>0-1-25-027</v>
      </c>
      <c r="E31" s="4"/>
      <c r="F31" s="4"/>
      <c r="G31" s="4"/>
      <c r="H31" s="4"/>
      <c r="I31" s="27"/>
      <c r="J31" s="4"/>
      <c r="K31" s="4"/>
      <c r="L31" s="4"/>
      <c r="M31" s="4"/>
      <c r="N31" s="57"/>
      <c r="O31" s="61"/>
      <c r="P31" s="63"/>
      <c r="Q31" s="68"/>
      <c r="R31" s="68"/>
      <c r="S31" s="68"/>
      <c r="T31" s="68"/>
      <c r="U31" s="70"/>
      <c r="V31" s="70"/>
      <c r="W31" s="70"/>
      <c r="X31" s="70"/>
      <c r="Y31" s="70"/>
      <c r="Z31" s="70"/>
      <c r="AA31" s="70"/>
      <c r="AB31" s="70"/>
      <c r="AC31" s="62" t="str">
        <f t="shared" si="9"/>
        <v/>
      </c>
      <c r="AD31" s="62" t="str">
        <f t="shared" si="10"/>
        <v/>
      </c>
      <c r="AE31" s="62" t="str">
        <f t="shared" si="11"/>
        <v/>
      </c>
      <c r="AF31" s="62" t="str">
        <f t="shared" si="12"/>
        <v/>
      </c>
      <c r="AG31" s="62" t="str">
        <f t="shared" si="13"/>
        <v/>
      </c>
      <c r="AH31" s="63" t="str">
        <f>IF(AG31&lt;'Patient Data'!$AS$4,"Labs complete w/in 45 minutes","")</f>
        <v/>
      </c>
      <c r="AI31" s="62" t="str">
        <f t="shared" si="14"/>
        <v/>
      </c>
      <c r="AJ31" s="63" t="str">
        <f>IF(AI31&lt;'Patient Data'!$AU$4,"tPA w/in 60 minutes","")</f>
        <v/>
      </c>
      <c r="AK31" s="63" t="str">
        <f>IF(AY31&lt;'Patient Data'!$AY$4,"tPA w/in 3 hours","")</f>
        <v/>
      </c>
      <c r="AL31" s="63" t="str">
        <f>IF(AR31&lt;'Patient Data'!$AR$4,"LSN within 3.5 hours","")</f>
        <v/>
      </c>
      <c r="AM31" s="63" t="str">
        <f t="shared" si="6"/>
        <v>-0-0-1-25-027</v>
      </c>
      <c r="AR31" s="18" t="str">
        <f t="shared" si="15"/>
        <v/>
      </c>
      <c r="AS31" s="18" t="str">
        <f>IF(L31="","",AG31-'Patient Data'!$AS$4)</f>
        <v/>
      </c>
      <c r="AT31" s="19"/>
      <c r="AU31" s="18" t="str">
        <f>IF(M31="","",AI31-'Patient Data'!$AU$4)</f>
        <v/>
      </c>
      <c r="AW31" s="19"/>
      <c r="AX31" s="18" t="str">
        <f t="shared" si="7"/>
        <v/>
      </c>
      <c r="AY31" s="18" t="str">
        <f t="shared" si="8"/>
        <v/>
      </c>
      <c r="AZ31" s="19"/>
      <c r="BD31" s="13" t="s">
        <v>168</v>
      </c>
      <c r="BO31" s="62" t="str">
        <f t="shared" si="16"/>
        <v/>
      </c>
      <c r="BP31" s="62" t="str">
        <f t="shared" si="17"/>
        <v/>
      </c>
      <c r="BQ31" s="62" t="str">
        <f t="shared" si="18"/>
        <v/>
      </c>
      <c r="BR31" s="62" t="str">
        <f t="shared" si="19"/>
        <v/>
      </c>
      <c r="BS31" s="62" t="str">
        <f t="shared" si="20"/>
        <v/>
      </c>
      <c r="BT31" s="62" t="str">
        <f t="shared" si="21"/>
        <v/>
      </c>
      <c r="BU31" s="62" t="str">
        <f t="shared" si="22"/>
        <v/>
      </c>
      <c r="BV31" s="62" t="str">
        <f t="shared" si="23"/>
        <v/>
      </c>
      <c r="BW31" s="62" t="str">
        <f t="shared" si="24"/>
        <v/>
      </c>
    </row>
    <row r="32" spans="1:75" s="13" customFormat="1" ht="38.25" customHeight="1" thickBot="1">
      <c r="A32" s="49">
        <f t="shared" si="25"/>
        <v>0</v>
      </c>
      <c r="B32" s="49" t="str">
        <f t="shared" si="26"/>
        <v>1-25</v>
      </c>
      <c r="C32" s="34"/>
      <c r="D32" s="92" t="str">
        <f>$A32&amp;"-"&amp;$B32&amp;"-"&amp;TEXT(ROWS(D$5:D32),"000")</f>
        <v>0-1-25-028</v>
      </c>
      <c r="E32" s="4"/>
      <c r="F32" s="4"/>
      <c r="G32" s="4"/>
      <c r="H32" s="4"/>
      <c r="I32" s="27"/>
      <c r="J32" s="4"/>
      <c r="K32" s="4"/>
      <c r="L32" s="4"/>
      <c r="M32" s="4"/>
      <c r="N32" s="57"/>
      <c r="O32" s="61"/>
      <c r="P32" s="63"/>
      <c r="Q32" s="68"/>
      <c r="R32" s="68"/>
      <c r="S32" s="68"/>
      <c r="T32" s="68"/>
      <c r="U32" s="70"/>
      <c r="V32" s="70"/>
      <c r="W32" s="70"/>
      <c r="X32" s="70"/>
      <c r="Y32" s="70"/>
      <c r="Z32" s="70"/>
      <c r="AA32" s="70"/>
      <c r="AB32" s="70"/>
      <c r="AC32" s="62" t="str">
        <f t="shared" si="9"/>
        <v/>
      </c>
      <c r="AD32" s="62" t="str">
        <f t="shared" si="10"/>
        <v/>
      </c>
      <c r="AE32" s="62" t="str">
        <f t="shared" si="11"/>
        <v/>
      </c>
      <c r="AF32" s="62" t="str">
        <f t="shared" si="12"/>
        <v/>
      </c>
      <c r="AG32" s="62" t="str">
        <f t="shared" si="13"/>
        <v/>
      </c>
      <c r="AH32" s="63" t="str">
        <f>IF(AG32&lt;'Patient Data'!$AS$4,"Labs complete w/in 45 minutes","")</f>
        <v/>
      </c>
      <c r="AI32" s="62" t="str">
        <f t="shared" si="14"/>
        <v/>
      </c>
      <c r="AJ32" s="63" t="str">
        <f>IF(AI32&lt;'Patient Data'!$AU$4,"tPA w/in 60 minutes","")</f>
        <v/>
      </c>
      <c r="AK32" s="63" t="str">
        <f>IF(AY32&lt;'Patient Data'!$AY$4,"tPA w/in 3 hours","")</f>
        <v/>
      </c>
      <c r="AL32" s="63" t="str">
        <f>IF(AR32&lt;'Patient Data'!$AR$4,"LSN within 3.5 hours","")</f>
        <v/>
      </c>
      <c r="AM32" s="63" t="str">
        <f t="shared" si="6"/>
        <v>-0-0-1-25-028</v>
      </c>
      <c r="AR32" s="18" t="str">
        <f t="shared" si="15"/>
        <v/>
      </c>
      <c r="AS32" s="18" t="str">
        <f>IF(L32="","",AG32-'Patient Data'!$AS$4)</f>
        <v/>
      </c>
      <c r="AT32" s="19"/>
      <c r="AU32" s="18" t="str">
        <f>IF(M32="","",AI32-'Patient Data'!$AU$4)</f>
        <v/>
      </c>
      <c r="AW32" s="19"/>
      <c r="AX32" s="18" t="str">
        <f t="shared" si="7"/>
        <v/>
      </c>
      <c r="AY32" s="18" t="str">
        <f t="shared" si="8"/>
        <v/>
      </c>
      <c r="AZ32" s="19"/>
      <c r="BD32" s="13" t="s">
        <v>169</v>
      </c>
      <c r="BO32" s="62" t="str">
        <f t="shared" si="16"/>
        <v/>
      </c>
      <c r="BP32" s="62" t="str">
        <f t="shared" si="17"/>
        <v/>
      </c>
      <c r="BQ32" s="62" t="str">
        <f t="shared" si="18"/>
        <v/>
      </c>
      <c r="BR32" s="62" t="str">
        <f t="shared" si="19"/>
        <v/>
      </c>
      <c r="BS32" s="62" t="str">
        <f t="shared" si="20"/>
        <v/>
      </c>
      <c r="BT32" s="62" t="str">
        <f t="shared" si="21"/>
        <v/>
      </c>
      <c r="BU32" s="62" t="str">
        <f t="shared" si="22"/>
        <v/>
      </c>
      <c r="BV32" s="62" t="str">
        <f t="shared" si="23"/>
        <v/>
      </c>
      <c r="BW32" s="62" t="str">
        <f t="shared" si="24"/>
        <v/>
      </c>
    </row>
    <row r="33" spans="1:75" s="13" customFormat="1" ht="38.25" customHeight="1" thickBot="1">
      <c r="A33" s="49">
        <f t="shared" si="25"/>
        <v>0</v>
      </c>
      <c r="B33" s="49" t="str">
        <f t="shared" si="26"/>
        <v>1-25</v>
      </c>
      <c r="C33" s="34"/>
      <c r="D33" s="92" t="str">
        <f>$A33&amp;"-"&amp;$B33&amp;"-"&amp;TEXT(ROWS(D$5:D33),"000")</f>
        <v>0-1-25-029</v>
      </c>
      <c r="E33" s="4"/>
      <c r="F33" s="4"/>
      <c r="G33" s="4"/>
      <c r="H33" s="4"/>
      <c r="I33" s="27"/>
      <c r="J33" s="4"/>
      <c r="K33" s="4"/>
      <c r="L33" s="4"/>
      <c r="M33" s="4"/>
      <c r="N33" s="57"/>
      <c r="O33" s="61"/>
      <c r="P33" s="63"/>
      <c r="Q33" s="68"/>
      <c r="R33" s="68"/>
      <c r="S33" s="68"/>
      <c r="T33" s="68"/>
      <c r="U33" s="70"/>
      <c r="V33" s="70"/>
      <c r="W33" s="70"/>
      <c r="X33" s="70"/>
      <c r="Y33" s="70"/>
      <c r="Z33" s="70"/>
      <c r="AA33" s="70"/>
      <c r="AB33" s="70"/>
      <c r="AC33" s="62" t="str">
        <f t="shared" si="9"/>
        <v/>
      </c>
      <c r="AD33" s="62" t="str">
        <f t="shared" si="10"/>
        <v/>
      </c>
      <c r="AE33" s="62" t="str">
        <f t="shared" si="11"/>
        <v/>
      </c>
      <c r="AF33" s="62" t="str">
        <f t="shared" si="12"/>
        <v/>
      </c>
      <c r="AG33" s="62" t="str">
        <f t="shared" si="13"/>
        <v/>
      </c>
      <c r="AH33" s="63" t="str">
        <f>IF(AG33&lt;'Patient Data'!$AS$4,"Labs complete w/in 45 minutes","")</f>
        <v/>
      </c>
      <c r="AI33" s="62" t="str">
        <f t="shared" si="14"/>
        <v/>
      </c>
      <c r="AJ33" s="63" t="str">
        <f>IF(AI33&lt;'Patient Data'!$AU$4,"tPA w/in 60 minutes","")</f>
        <v/>
      </c>
      <c r="AK33" s="63" t="str">
        <f>IF(AY33&lt;'Patient Data'!$AY$4,"tPA w/in 3 hours","")</f>
        <v/>
      </c>
      <c r="AL33" s="63" t="str">
        <f>IF(AR33&lt;'Patient Data'!$AR$4,"LSN within 3.5 hours","")</f>
        <v/>
      </c>
      <c r="AM33" s="63" t="str">
        <f t="shared" si="6"/>
        <v>-0-0-1-25-029</v>
      </c>
      <c r="AR33" s="18" t="str">
        <f t="shared" si="15"/>
        <v/>
      </c>
      <c r="AS33" s="18" t="str">
        <f>IF(L33="","",AG33-'Patient Data'!$AS$4)</f>
        <v/>
      </c>
      <c r="AT33" s="19"/>
      <c r="AU33" s="18" t="str">
        <f>IF(M33="","",AI33-'Patient Data'!$AU$4)</f>
        <v/>
      </c>
      <c r="AW33" s="19"/>
      <c r="AX33" s="18" t="str">
        <f t="shared" si="7"/>
        <v/>
      </c>
      <c r="AY33" s="18" t="str">
        <f t="shared" si="8"/>
        <v/>
      </c>
      <c r="AZ33" s="19"/>
      <c r="BD33" s="13" t="s">
        <v>170</v>
      </c>
      <c r="BO33" s="62" t="str">
        <f t="shared" si="16"/>
        <v/>
      </c>
      <c r="BP33" s="62" t="str">
        <f t="shared" si="17"/>
        <v/>
      </c>
      <c r="BQ33" s="62" t="str">
        <f t="shared" si="18"/>
        <v/>
      </c>
      <c r="BR33" s="62" t="str">
        <f t="shared" si="19"/>
        <v/>
      </c>
      <c r="BS33" s="62" t="str">
        <f t="shared" si="20"/>
        <v/>
      </c>
      <c r="BT33" s="62" t="str">
        <f t="shared" si="21"/>
        <v/>
      </c>
      <c r="BU33" s="62" t="str">
        <f t="shared" si="22"/>
        <v/>
      </c>
      <c r="BV33" s="62" t="str">
        <f t="shared" si="23"/>
        <v/>
      </c>
      <c r="BW33" s="62" t="str">
        <f t="shared" si="24"/>
        <v/>
      </c>
    </row>
    <row r="34" spans="1:75" s="13" customFormat="1" ht="38.25" customHeight="1" thickBot="1">
      <c r="A34" s="49">
        <f t="shared" si="25"/>
        <v>0</v>
      </c>
      <c r="B34" s="49" t="str">
        <f t="shared" si="26"/>
        <v>1-25</v>
      </c>
      <c r="C34" s="34"/>
      <c r="D34" s="92" t="str">
        <f>$A34&amp;"-"&amp;$B34&amp;"-"&amp;TEXT(ROWS(D$5:D34),"000")</f>
        <v>0-1-25-030</v>
      </c>
      <c r="E34" s="4"/>
      <c r="F34" s="4"/>
      <c r="G34" s="4"/>
      <c r="H34" s="4"/>
      <c r="I34" s="27"/>
      <c r="J34" s="4"/>
      <c r="K34" s="4"/>
      <c r="L34" s="4"/>
      <c r="M34" s="4"/>
      <c r="N34" s="57"/>
      <c r="O34" s="61"/>
      <c r="P34" s="63"/>
      <c r="Q34" s="68"/>
      <c r="R34" s="68"/>
      <c r="S34" s="68"/>
      <c r="T34" s="68"/>
      <c r="U34" s="70"/>
      <c r="V34" s="70"/>
      <c r="W34" s="70"/>
      <c r="X34" s="70"/>
      <c r="Y34" s="70"/>
      <c r="Z34" s="70"/>
      <c r="AA34" s="70"/>
      <c r="AB34" s="70"/>
      <c r="AC34" s="62" t="str">
        <f t="shared" si="9"/>
        <v/>
      </c>
      <c r="AD34" s="62" t="str">
        <f t="shared" si="10"/>
        <v/>
      </c>
      <c r="AE34" s="62" t="str">
        <f t="shared" si="11"/>
        <v/>
      </c>
      <c r="AF34" s="62" t="str">
        <f t="shared" si="12"/>
        <v/>
      </c>
      <c r="AG34" s="62" t="str">
        <f t="shared" si="13"/>
        <v/>
      </c>
      <c r="AH34" s="63" t="str">
        <f>IF(AG34&lt;'Patient Data'!$AS$4,"Labs complete w/in 45 minutes","")</f>
        <v/>
      </c>
      <c r="AI34" s="62" t="str">
        <f t="shared" si="14"/>
        <v/>
      </c>
      <c r="AJ34" s="63" t="str">
        <f>IF(AI34&lt;'Patient Data'!$AU$4,"tPA w/in 60 minutes","")</f>
        <v/>
      </c>
      <c r="AK34" s="63" t="str">
        <f>IF(AY34&lt;'Patient Data'!$AY$4,"tPA w/in 3 hours","")</f>
        <v/>
      </c>
      <c r="AL34" s="63" t="str">
        <f>IF(AR34&lt;'Patient Data'!$AR$4,"LSN within 3.5 hours","")</f>
        <v/>
      </c>
      <c r="AM34" s="63" t="str">
        <f t="shared" si="6"/>
        <v>-0-0-1-25-030</v>
      </c>
      <c r="AR34" s="18" t="str">
        <f t="shared" si="15"/>
        <v/>
      </c>
      <c r="AS34" s="18" t="str">
        <f>IF(L34="","",AG34-'Patient Data'!$AS$4)</f>
        <v/>
      </c>
      <c r="AT34" s="19"/>
      <c r="AU34" s="18" t="str">
        <f>IF(M34="","",AI34-'Patient Data'!$AU$4)</f>
        <v/>
      </c>
      <c r="AW34" s="19"/>
      <c r="AX34" s="18" t="str">
        <f t="shared" si="7"/>
        <v/>
      </c>
      <c r="AY34" s="18" t="str">
        <f t="shared" si="8"/>
        <v/>
      </c>
      <c r="AZ34" s="19"/>
      <c r="BD34" s="13" t="s">
        <v>171</v>
      </c>
      <c r="BO34" s="62" t="str">
        <f t="shared" si="16"/>
        <v/>
      </c>
      <c r="BP34" s="62" t="str">
        <f t="shared" si="17"/>
        <v/>
      </c>
      <c r="BQ34" s="62" t="str">
        <f t="shared" si="18"/>
        <v/>
      </c>
      <c r="BR34" s="62" t="str">
        <f t="shared" si="19"/>
        <v/>
      </c>
      <c r="BS34" s="62" t="str">
        <f t="shared" si="20"/>
        <v/>
      </c>
      <c r="BT34" s="62" t="str">
        <f t="shared" si="21"/>
        <v/>
      </c>
      <c r="BU34" s="62" t="str">
        <f t="shared" si="22"/>
        <v/>
      </c>
      <c r="BV34" s="62" t="str">
        <f t="shared" si="23"/>
        <v/>
      </c>
      <c r="BW34" s="62" t="str">
        <f t="shared" si="24"/>
        <v/>
      </c>
    </row>
    <row r="35" spans="1:75" s="13" customFormat="1" ht="38.25" customHeight="1" thickBot="1">
      <c r="A35" s="49">
        <f t="shared" si="25"/>
        <v>0</v>
      </c>
      <c r="B35" s="49" t="str">
        <f t="shared" si="26"/>
        <v>1-25</v>
      </c>
      <c r="C35" s="34"/>
      <c r="D35" s="92" t="str">
        <f>$A35&amp;"-"&amp;$B35&amp;"-"&amp;TEXT(ROWS(D$5:D35),"000")</f>
        <v>0-1-25-031</v>
      </c>
      <c r="E35" s="4"/>
      <c r="F35" s="4"/>
      <c r="G35" s="4"/>
      <c r="H35" s="4"/>
      <c r="I35" s="27"/>
      <c r="J35" s="4"/>
      <c r="K35" s="4"/>
      <c r="L35" s="4"/>
      <c r="M35" s="4"/>
      <c r="N35" s="57"/>
      <c r="O35" s="61"/>
      <c r="P35" s="63"/>
      <c r="Q35" s="68"/>
      <c r="R35" s="68"/>
      <c r="S35" s="68"/>
      <c r="T35" s="68"/>
      <c r="U35" s="70"/>
      <c r="V35" s="70"/>
      <c r="W35" s="70"/>
      <c r="X35" s="70"/>
      <c r="Y35" s="70"/>
      <c r="Z35" s="70"/>
      <c r="AA35" s="70"/>
      <c r="AB35" s="70"/>
      <c r="AC35" s="62" t="str">
        <f t="shared" si="9"/>
        <v/>
      </c>
      <c r="AD35" s="62" t="str">
        <f t="shared" si="10"/>
        <v/>
      </c>
      <c r="AE35" s="62" t="str">
        <f t="shared" si="11"/>
        <v/>
      </c>
      <c r="AF35" s="62" t="str">
        <f t="shared" si="12"/>
        <v/>
      </c>
      <c r="AG35" s="62" t="str">
        <f t="shared" si="13"/>
        <v/>
      </c>
      <c r="AH35" s="63" t="str">
        <f>IF(AG35&lt;'Patient Data'!$AS$4,"Labs complete w/in 45 minutes","")</f>
        <v/>
      </c>
      <c r="AI35" s="62" t="str">
        <f t="shared" si="14"/>
        <v/>
      </c>
      <c r="AJ35" s="63" t="str">
        <f>IF(AI35&lt;'Patient Data'!$AU$4,"tPA w/in 60 minutes","")</f>
        <v/>
      </c>
      <c r="AK35" s="63" t="str">
        <f>IF(AY35&lt;'Patient Data'!$AY$4,"tPA w/in 3 hours","")</f>
        <v/>
      </c>
      <c r="AL35" s="63" t="str">
        <f>IF(AR35&lt;'Patient Data'!$AR$4,"LSN within 3.5 hours","")</f>
        <v/>
      </c>
      <c r="AM35" s="63" t="str">
        <f t="shared" si="6"/>
        <v>-0-0-1-25-031</v>
      </c>
      <c r="AR35" s="18" t="str">
        <f t="shared" si="15"/>
        <v/>
      </c>
      <c r="AS35" s="18" t="str">
        <f>IF(L35="","",AG35-'Patient Data'!$AS$4)</f>
        <v/>
      </c>
      <c r="AT35" s="19"/>
      <c r="AU35" s="18" t="str">
        <f>IF(M35="","",AI35-'Patient Data'!$AU$4)</f>
        <v/>
      </c>
      <c r="AW35" s="19"/>
      <c r="AX35" s="18" t="str">
        <f t="shared" si="7"/>
        <v/>
      </c>
      <c r="AY35" s="18" t="str">
        <f t="shared" si="8"/>
        <v/>
      </c>
      <c r="AZ35" s="19"/>
      <c r="BD35" s="13" t="s">
        <v>210</v>
      </c>
      <c r="BO35" s="62" t="str">
        <f t="shared" si="16"/>
        <v/>
      </c>
      <c r="BP35" s="62" t="str">
        <f t="shared" si="17"/>
        <v/>
      </c>
      <c r="BQ35" s="62" t="str">
        <f t="shared" si="18"/>
        <v/>
      </c>
      <c r="BR35" s="62" t="str">
        <f t="shared" si="19"/>
        <v/>
      </c>
      <c r="BS35" s="62" t="str">
        <f t="shared" si="20"/>
        <v/>
      </c>
      <c r="BT35" s="62" t="str">
        <f t="shared" si="21"/>
        <v/>
      </c>
      <c r="BU35" s="62" t="str">
        <f t="shared" si="22"/>
        <v/>
      </c>
      <c r="BV35" s="62" t="str">
        <f t="shared" si="23"/>
        <v/>
      </c>
      <c r="BW35" s="62" t="str">
        <f t="shared" si="24"/>
        <v/>
      </c>
    </row>
    <row r="36" spans="1:75" s="13" customFormat="1" ht="38.25" customHeight="1" thickBot="1">
      <c r="A36" s="49">
        <f t="shared" si="25"/>
        <v>0</v>
      </c>
      <c r="B36" s="49" t="str">
        <f t="shared" si="26"/>
        <v>1-25</v>
      </c>
      <c r="C36" s="34"/>
      <c r="D36" s="92" t="str">
        <f>$A36&amp;"-"&amp;$B36&amp;"-"&amp;TEXT(ROWS(D$5:D36),"000")</f>
        <v>0-1-25-032</v>
      </c>
      <c r="E36" s="4"/>
      <c r="F36" s="4"/>
      <c r="G36" s="4"/>
      <c r="H36" s="4"/>
      <c r="I36" s="27"/>
      <c r="J36" s="4"/>
      <c r="K36" s="4"/>
      <c r="L36" s="4"/>
      <c r="M36" s="4"/>
      <c r="N36" s="57"/>
      <c r="O36" s="61"/>
      <c r="P36" s="63"/>
      <c r="Q36" s="68"/>
      <c r="R36" s="68"/>
      <c r="S36" s="68"/>
      <c r="T36" s="68"/>
      <c r="U36" s="70"/>
      <c r="V36" s="70"/>
      <c r="W36" s="70"/>
      <c r="X36" s="70"/>
      <c r="Y36" s="70"/>
      <c r="Z36" s="70"/>
      <c r="AA36" s="70"/>
      <c r="AB36" s="70"/>
      <c r="AC36" s="62" t="str">
        <f t="shared" si="9"/>
        <v/>
      </c>
      <c r="AD36" s="62" t="str">
        <f t="shared" si="10"/>
        <v/>
      </c>
      <c r="AE36" s="62" t="str">
        <f t="shared" si="11"/>
        <v/>
      </c>
      <c r="AF36" s="62" t="str">
        <f t="shared" si="12"/>
        <v/>
      </c>
      <c r="AG36" s="62" t="str">
        <f t="shared" si="13"/>
        <v/>
      </c>
      <c r="AH36" s="63" t="str">
        <f>IF(AG36&lt;'Patient Data'!$AS$4,"Labs complete w/in 45 minutes","")</f>
        <v/>
      </c>
      <c r="AI36" s="62" t="str">
        <f t="shared" si="14"/>
        <v/>
      </c>
      <c r="AJ36" s="63" t="str">
        <f>IF(AI36&lt;'Patient Data'!$AU$4,"tPA w/in 60 minutes","")</f>
        <v/>
      </c>
      <c r="AK36" s="63" t="str">
        <f>IF(AY36&lt;'Patient Data'!$AY$4,"tPA w/in 3 hours","")</f>
        <v/>
      </c>
      <c r="AL36" s="63" t="str">
        <f>IF(AR36&lt;'Patient Data'!$AR$4,"LSN within 3.5 hours","")</f>
        <v/>
      </c>
      <c r="AM36" s="63" t="str">
        <f t="shared" si="6"/>
        <v>-0-0-1-25-032</v>
      </c>
      <c r="AR36" s="18" t="str">
        <f t="shared" si="15"/>
        <v/>
      </c>
      <c r="AS36" s="18" t="str">
        <f>IF(L36="","",AG36-'Patient Data'!$AS$4)</f>
        <v/>
      </c>
      <c r="AT36" s="19"/>
      <c r="AU36" s="18" t="str">
        <f>IF(M36="","",AI36-'Patient Data'!$AU$4)</f>
        <v/>
      </c>
      <c r="AW36" s="19"/>
      <c r="AX36" s="18" t="str">
        <f t="shared" si="7"/>
        <v/>
      </c>
      <c r="AY36" s="18" t="str">
        <f t="shared" si="8"/>
        <v/>
      </c>
      <c r="AZ36" s="19"/>
      <c r="BO36" s="62" t="str">
        <f t="shared" si="16"/>
        <v/>
      </c>
      <c r="BP36" s="62" t="str">
        <f t="shared" si="17"/>
        <v/>
      </c>
      <c r="BQ36" s="62" t="str">
        <f t="shared" si="18"/>
        <v/>
      </c>
      <c r="BR36" s="62" t="str">
        <f t="shared" si="19"/>
        <v/>
      </c>
      <c r="BS36" s="62" t="str">
        <f t="shared" si="20"/>
        <v/>
      </c>
      <c r="BT36" s="62" t="str">
        <f t="shared" si="21"/>
        <v/>
      </c>
      <c r="BU36" s="62" t="str">
        <f t="shared" si="22"/>
        <v/>
      </c>
      <c r="BV36" s="62" t="str">
        <f t="shared" si="23"/>
        <v/>
      </c>
      <c r="BW36" s="62" t="str">
        <f t="shared" si="24"/>
        <v/>
      </c>
    </row>
    <row r="37" spans="1:75" s="13" customFormat="1" ht="38.25" customHeight="1" thickBot="1">
      <c r="A37" s="49">
        <f t="shared" si="25"/>
        <v>0</v>
      </c>
      <c r="B37" s="49" t="str">
        <f t="shared" si="26"/>
        <v>1-25</v>
      </c>
      <c r="C37" s="34"/>
      <c r="D37" s="92" t="str">
        <f>$A37&amp;"-"&amp;$B37&amp;"-"&amp;TEXT(ROWS(D$5:D37),"000")</f>
        <v>0-1-25-033</v>
      </c>
      <c r="E37" s="4"/>
      <c r="F37" s="4"/>
      <c r="G37" s="4"/>
      <c r="H37" s="4"/>
      <c r="I37" s="27"/>
      <c r="J37" s="4"/>
      <c r="K37" s="4"/>
      <c r="L37" s="4"/>
      <c r="M37" s="4"/>
      <c r="N37" s="57"/>
      <c r="O37" s="61"/>
      <c r="P37" s="63"/>
      <c r="Q37" s="68"/>
      <c r="R37" s="68"/>
      <c r="S37" s="68"/>
      <c r="T37" s="68"/>
      <c r="U37" s="70"/>
      <c r="V37" s="70"/>
      <c r="W37" s="70"/>
      <c r="X37" s="70"/>
      <c r="Y37" s="70"/>
      <c r="Z37" s="70"/>
      <c r="AA37" s="70"/>
      <c r="AB37" s="70"/>
      <c r="AC37" s="62" t="str">
        <f t="shared" si="9"/>
        <v/>
      </c>
      <c r="AD37" s="62" t="str">
        <f t="shared" si="10"/>
        <v/>
      </c>
      <c r="AE37" s="62" t="str">
        <f t="shared" si="11"/>
        <v/>
      </c>
      <c r="AF37" s="62" t="str">
        <f t="shared" si="12"/>
        <v/>
      </c>
      <c r="AG37" s="62" t="str">
        <f t="shared" si="13"/>
        <v/>
      </c>
      <c r="AH37" s="63" t="str">
        <f>IF(AG37&lt;'Patient Data'!$AS$4,"Labs complete w/in 45 minutes","")</f>
        <v/>
      </c>
      <c r="AI37" s="62" t="str">
        <f t="shared" si="14"/>
        <v/>
      </c>
      <c r="AJ37" s="63" t="str">
        <f>IF(AI37&lt;'Patient Data'!$AU$4,"tPA w/in 60 minutes","")</f>
        <v/>
      </c>
      <c r="AK37" s="63" t="str">
        <f>IF(AY37&lt;'Patient Data'!$AY$4,"tPA w/in 3 hours","")</f>
        <v/>
      </c>
      <c r="AL37" s="63" t="str">
        <f>IF(AR37&lt;'Patient Data'!$AR$4,"LSN within 3.5 hours","")</f>
        <v/>
      </c>
      <c r="AM37" s="63" t="str">
        <f t="shared" si="6"/>
        <v>-0-0-1-25-033</v>
      </c>
      <c r="AR37" s="18" t="str">
        <f t="shared" si="15"/>
        <v/>
      </c>
      <c r="AS37" s="18" t="str">
        <f>IF(L37="","",AG37-'Patient Data'!$AS$4)</f>
        <v/>
      </c>
      <c r="AT37" s="19"/>
      <c r="AU37" s="18" t="str">
        <f>IF(M37="","",AI37-'Patient Data'!$AU$4)</f>
        <v/>
      </c>
      <c r="AW37" s="19"/>
      <c r="AX37" s="18" t="str">
        <f t="shared" si="7"/>
        <v/>
      </c>
      <c r="AY37" s="18" t="str">
        <f t="shared" si="8"/>
        <v/>
      </c>
      <c r="AZ37" s="19"/>
      <c r="BO37" s="62" t="str">
        <f t="shared" si="16"/>
        <v/>
      </c>
      <c r="BP37" s="62" t="str">
        <f t="shared" si="17"/>
        <v/>
      </c>
      <c r="BQ37" s="62" t="str">
        <f t="shared" si="18"/>
        <v/>
      </c>
      <c r="BR37" s="62" t="str">
        <f t="shared" si="19"/>
        <v/>
      </c>
      <c r="BS37" s="62" t="str">
        <f t="shared" si="20"/>
        <v/>
      </c>
      <c r="BT37" s="62" t="str">
        <f t="shared" si="21"/>
        <v/>
      </c>
      <c r="BU37" s="62" t="str">
        <f t="shared" si="22"/>
        <v/>
      </c>
      <c r="BV37" s="62" t="str">
        <f t="shared" si="23"/>
        <v/>
      </c>
      <c r="BW37" s="62" t="str">
        <f t="shared" si="24"/>
        <v/>
      </c>
    </row>
    <row r="38" spans="1:75" s="13" customFormat="1" ht="38.25" customHeight="1" thickBot="1">
      <c r="A38" s="49">
        <f t="shared" si="25"/>
        <v>0</v>
      </c>
      <c r="B38" s="49" t="str">
        <f t="shared" si="26"/>
        <v>1-25</v>
      </c>
      <c r="C38" s="34"/>
      <c r="D38" s="92" t="str">
        <f>$A38&amp;"-"&amp;$B38&amp;"-"&amp;TEXT(ROWS(D$5:D38),"000")</f>
        <v>0-1-25-034</v>
      </c>
      <c r="E38" s="4"/>
      <c r="F38" s="4"/>
      <c r="G38" s="4"/>
      <c r="H38" s="4"/>
      <c r="I38" s="27"/>
      <c r="J38" s="4"/>
      <c r="K38" s="4"/>
      <c r="L38" s="4"/>
      <c r="M38" s="4"/>
      <c r="N38" s="57"/>
      <c r="O38" s="61"/>
      <c r="P38" s="63"/>
      <c r="Q38" s="68"/>
      <c r="R38" s="68"/>
      <c r="S38" s="68"/>
      <c r="T38" s="68"/>
      <c r="U38" s="70"/>
      <c r="V38" s="70"/>
      <c r="W38" s="70"/>
      <c r="X38" s="70"/>
      <c r="Y38" s="70"/>
      <c r="Z38" s="70"/>
      <c r="AA38" s="70"/>
      <c r="AB38" s="70"/>
      <c r="AC38" s="62" t="str">
        <f t="shared" si="9"/>
        <v/>
      </c>
      <c r="AD38" s="62" t="str">
        <f t="shared" si="10"/>
        <v/>
      </c>
      <c r="AE38" s="62" t="str">
        <f t="shared" si="11"/>
        <v/>
      </c>
      <c r="AF38" s="62" t="str">
        <f t="shared" si="12"/>
        <v/>
      </c>
      <c r="AG38" s="62" t="str">
        <f t="shared" si="13"/>
        <v/>
      </c>
      <c r="AH38" s="63" t="str">
        <f>IF(AG38&lt;'Patient Data'!$AS$4,"Labs complete w/in 45 minutes","")</f>
        <v/>
      </c>
      <c r="AI38" s="62" t="str">
        <f t="shared" si="14"/>
        <v/>
      </c>
      <c r="AJ38" s="63" t="str">
        <f>IF(AI38&lt;'Patient Data'!$AU$4,"tPA w/in 60 minutes","")</f>
        <v/>
      </c>
      <c r="AK38" s="63" t="str">
        <f>IF(AY38&lt;'Patient Data'!$AY$4,"tPA w/in 3 hours","")</f>
        <v/>
      </c>
      <c r="AL38" s="63" t="str">
        <f>IF(AR38&lt;'Patient Data'!$AR$4,"LSN within 3.5 hours","")</f>
        <v/>
      </c>
      <c r="AM38" s="63" t="str">
        <f t="shared" si="6"/>
        <v>-0-0-1-25-034</v>
      </c>
      <c r="AR38" s="18" t="str">
        <f t="shared" si="15"/>
        <v/>
      </c>
      <c r="AS38" s="18" t="str">
        <f>IF(L38="","",AG38-'Patient Data'!$AS$4)</f>
        <v/>
      </c>
      <c r="AT38" s="19"/>
      <c r="AU38" s="18" t="str">
        <f>IF(M38="","",AI38-'Patient Data'!$AU$4)</f>
        <v/>
      </c>
      <c r="AW38" s="19"/>
      <c r="AX38" s="18" t="str">
        <f t="shared" si="7"/>
        <v/>
      </c>
      <c r="AY38" s="18" t="str">
        <f t="shared" si="8"/>
        <v/>
      </c>
      <c r="AZ38" s="19"/>
      <c r="BO38" s="62" t="str">
        <f t="shared" si="16"/>
        <v/>
      </c>
      <c r="BP38" s="62" t="str">
        <f t="shared" si="17"/>
        <v/>
      </c>
      <c r="BQ38" s="62" t="str">
        <f t="shared" si="18"/>
        <v/>
      </c>
      <c r="BR38" s="62" t="str">
        <f t="shared" si="19"/>
        <v/>
      </c>
      <c r="BS38" s="62" t="str">
        <f t="shared" si="20"/>
        <v/>
      </c>
      <c r="BT38" s="62" t="str">
        <f t="shared" si="21"/>
        <v/>
      </c>
      <c r="BU38" s="62" t="str">
        <f t="shared" si="22"/>
        <v/>
      </c>
      <c r="BV38" s="62" t="str">
        <f t="shared" si="23"/>
        <v/>
      </c>
      <c r="BW38" s="62" t="str">
        <f t="shared" si="24"/>
        <v/>
      </c>
    </row>
    <row r="39" spans="1:75" s="13" customFormat="1" ht="38.25" customHeight="1" thickBot="1">
      <c r="A39" s="49">
        <f t="shared" si="25"/>
        <v>0</v>
      </c>
      <c r="B39" s="49" t="str">
        <f t="shared" si="26"/>
        <v>1-25</v>
      </c>
      <c r="C39" s="34"/>
      <c r="D39" s="92" t="str">
        <f>$A39&amp;"-"&amp;$B39&amp;"-"&amp;TEXT(ROWS(D$5:D39),"000")</f>
        <v>0-1-25-035</v>
      </c>
      <c r="E39" s="4"/>
      <c r="F39" s="4"/>
      <c r="G39" s="4"/>
      <c r="H39" s="4"/>
      <c r="I39" s="27"/>
      <c r="J39" s="4"/>
      <c r="K39" s="4"/>
      <c r="L39" s="4"/>
      <c r="M39" s="4"/>
      <c r="N39" s="57"/>
      <c r="O39" s="61"/>
      <c r="P39" s="63"/>
      <c r="Q39" s="68"/>
      <c r="R39" s="68"/>
      <c r="S39" s="68"/>
      <c r="T39" s="68"/>
      <c r="U39" s="70"/>
      <c r="V39" s="70"/>
      <c r="W39" s="70"/>
      <c r="X39" s="70"/>
      <c r="Y39" s="70"/>
      <c r="Z39" s="70"/>
      <c r="AA39" s="70"/>
      <c r="AB39" s="70"/>
      <c r="AC39" s="62" t="str">
        <f t="shared" si="9"/>
        <v/>
      </c>
      <c r="AD39" s="62" t="str">
        <f t="shared" si="10"/>
        <v/>
      </c>
      <c r="AE39" s="62" t="str">
        <f t="shared" si="11"/>
        <v/>
      </c>
      <c r="AF39" s="62" t="str">
        <f t="shared" si="12"/>
        <v/>
      </c>
      <c r="AG39" s="62" t="str">
        <f t="shared" si="13"/>
        <v/>
      </c>
      <c r="AH39" s="63" t="str">
        <f>IF(AG39&lt;'Patient Data'!$AS$4,"Labs complete w/in 45 minutes","")</f>
        <v/>
      </c>
      <c r="AI39" s="62" t="str">
        <f t="shared" si="14"/>
        <v/>
      </c>
      <c r="AJ39" s="63" t="str">
        <f>IF(AI39&lt;'Patient Data'!$AU$4,"tPA w/in 60 minutes","")</f>
        <v/>
      </c>
      <c r="AK39" s="63" t="str">
        <f>IF(AY39&lt;'Patient Data'!$AY$4,"tPA w/in 3 hours","")</f>
        <v/>
      </c>
      <c r="AL39" s="63" t="str">
        <f>IF(AR39&lt;'Patient Data'!$AR$4,"LSN within 3.5 hours","")</f>
        <v/>
      </c>
      <c r="AM39" s="63" t="str">
        <f t="shared" si="6"/>
        <v>-0-0-1-25-035</v>
      </c>
      <c r="AR39" s="18" t="str">
        <f t="shared" si="15"/>
        <v/>
      </c>
      <c r="AS39" s="18" t="str">
        <f>IF(L39="","",AG39-'Patient Data'!$AS$4)</f>
        <v/>
      </c>
      <c r="AT39" s="19"/>
      <c r="AU39" s="18" t="str">
        <f>IF(M39="","",AI39-'Patient Data'!$AU$4)</f>
        <v/>
      </c>
      <c r="AW39" s="19"/>
      <c r="AX39" s="18" t="str">
        <f t="shared" si="7"/>
        <v/>
      </c>
      <c r="AY39" s="18" t="str">
        <f t="shared" si="8"/>
        <v/>
      </c>
      <c r="AZ39" s="19"/>
      <c r="BO39" s="62" t="str">
        <f t="shared" si="16"/>
        <v/>
      </c>
      <c r="BP39" s="62" t="str">
        <f t="shared" si="17"/>
        <v/>
      </c>
      <c r="BQ39" s="62" t="str">
        <f t="shared" si="18"/>
        <v/>
      </c>
      <c r="BR39" s="62" t="str">
        <f t="shared" si="19"/>
        <v/>
      </c>
      <c r="BS39" s="62" t="str">
        <f t="shared" si="20"/>
        <v/>
      </c>
      <c r="BT39" s="62" t="str">
        <f t="shared" si="21"/>
        <v/>
      </c>
      <c r="BU39" s="62" t="str">
        <f t="shared" si="22"/>
        <v/>
      </c>
      <c r="BV39" s="62" t="str">
        <f t="shared" si="23"/>
        <v/>
      </c>
      <c r="BW39" s="62" t="str">
        <f t="shared" si="24"/>
        <v/>
      </c>
    </row>
    <row r="40" spans="1:75" s="13" customFormat="1" ht="38.25" customHeight="1" thickBot="1">
      <c r="A40" s="49">
        <f t="shared" si="25"/>
        <v>0</v>
      </c>
      <c r="B40" s="49" t="str">
        <f t="shared" si="26"/>
        <v>1-25</v>
      </c>
      <c r="C40" s="34"/>
      <c r="D40" s="92" t="str">
        <f>$A40&amp;"-"&amp;$B40&amp;"-"&amp;TEXT(ROWS(D$5:D40),"000")</f>
        <v>0-1-25-036</v>
      </c>
      <c r="E40" s="4"/>
      <c r="F40" s="4"/>
      <c r="G40" s="4"/>
      <c r="H40" s="4"/>
      <c r="I40" s="27"/>
      <c r="J40" s="4"/>
      <c r="K40" s="4"/>
      <c r="L40" s="4"/>
      <c r="M40" s="4"/>
      <c r="N40" s="57"/>
      <c r="O40" s="61"/>
      <c r="P40" s="63"/>
      <c r="Q40" s="68"/>
      <c r="R40" s="68"/>
      <c r="S40" s="68"/>
      <c r="T40" s="68"/>
      <c r="U40" s="70"/>
      <c r="V40" s="70"/>
      <c r="W40" s="70"/>
      <c r="X40" s="70"/>
      <c r="Y40" s="70"/>
      <c r="Z40" s="70"/>
      <c r="AA40" s="70"/>
      <c r="AB40" s="70"/>
      <c r="AC40" s="62" t="str">
        <f t="shared" si="9"/>
        <v/>
      </c>
      <c r="AD40" s="62" t="str">
        <f t="shared" si="10"/>
        <v/>
      </c>
      <c r="AE40" s="62" t="str">
        <f t="shared" si="11"/>
        <v/>
      </c>
      <c r="AF40" s="62" t="str">
        <f t="shared" si="12"/>
        <v/>
      </c>
      <c r="AG40" s="62" t="str">
        <f t="shared" si="13"/>
        <v/>
      </c>
      <c r="AH40" s="63" t="str">
        <f>IF(AG40&lt;'Patient Data'!$AS$4,"Labs complete w/in 45 minutes","")</f>
        <v/>
      </c>
      <c r="AI40" s="62" t="str">
        <f t="shared" si="14"/>
        <v/>
      </c>
      <c r="AJ40" s="63" t="str">
        <f>IF(AI40&lt;'Patient Data'!$AU$4,"tPA w/in 60 minutes","")</f>
        <v/>
      </c>
      <c r="AK40" s="63" t="str">
        <f>IF(AY40&lt;'Patient Data'!$AY$4,"tPA w/in 3 hours","")</f>
        <v/>
      </c>
      <c r="AL40" s="63" t="str">
        <f>IF(AR40&lt;'Patient Data'!$AR$4,"LSN within 3.5 hours","")</f>
        <v/>
      </c>
      <c r="AM40" s="63" t="str">
        <f t="shared" si="6"/>
        <v>-0-0-1-25-036</v>
      </c>
      <c r="AR40" s="18" t="str">
        <f t="shared" si="15"/>
        <v/>
      </c>
      <c r="AS40" s="18" t="str">
        <f>IF(L40="","",AG40-'Patient Data'!$AS$4)</f>
        <v/>
      </c>
      <c r="AT40" s="19"/>
      <c r="AU40" s="18" t="str">
        <f>IF(M40="","",AI40-'Patient Data'!$AU$4)</f>
        <v/>
      </c>
      <c r="AW40" s="19"/>
      <c r="AX40" s="18" t="str">
        <f t="shared" si="7"/>
        <v/>
      </c>
      <c r="AY40" s="18" t="str">
        <f t="shared" si="8"/>
        <v/>
      </c>
      <c r="AZ40" s="19"/>
      <c r="BO40" s="62" t="str">
        <f t="shared" si="16"/>
        <v/>
      </c>
      <c r="BP40" s="62" t="str">
        <f t="shared" si="17"/>
        <v/>
      </c>
      <c r="BQ40" s="62" t="str">
        <f t="shared" si="18"/>
        <v/>
      </c>
      <c r="BR40" s="62" t="str">
        <f t="shared" si="19"/>
        <v/>
      </c>
      <c r="BS40" s="62" t="str">
        <f t="shared" si="20"/>
        <v/>
      </c>
      <c r="BT40" s="62" t="str">
        <f t="shared" si="21"/>
        <v/>
      </c>
      <c r="BU40" s="62" t="str">
        <f t="shared" si="22"/>
        <v/>
      </c>
      <c r="BV40" s="62" t="str">
        <f t="shared" si="23"/>
        <v/>
      </c>
      <c r="BW40" s="62" t="str">
        <f t="shared" si="24"/>
        <v/>
      </c>
    </row>
    <row r="41" spans="1:75" s="13" customFormat="1" ht="38.25" customHeight="1" thickBot="1">
      <c r="A41" s="49">
        <f t="shared" si="25"/>
        <v>0</v>
      </c>
      <c r="B41" s="49" t="str">
        <f t="shared" si="26"/>
        <v>1-25</v>
      </c>
      <c r="C41" s="34"/>
      <c r="D41" s="92" t="str">
        <f>$A41&amp;"-"&amp;$B41&amp;"-"&amp;TEXT(ROWS(D$5:D41),"000")</f>
        <v>0-1-25-037</v>
      </c>
      <c r="E41" s="4"/>
      <c r="F41" s="4"/>
      <c r="G41" s="4"/>
      <c r="H41" s="4"/>
      <c r="I41" s="27"/>
      <c r="J41" s="4"/>
      <c r="K41" s="4"/>
      <c r="L41" s="4"/>
      <c r="M41" s="4"/>
      <c r="N41" s="57"/>
      <c r="O41" s="61"/>
      <c r="P41" s="63"/>
      <c r="Q41" s="68"/>
      <c r="R41" s="68"/>
      <c r="S41" s="68"/>
      <c r="T41" s="68"/>
      <c r="U41" s="70"/>
      <c r="V41" s="70"/>
      <c r="W41" s="70"/>
      <c r="X41" s="70"/>
      <c r="Y41" s="70"/>
      <c r="Z41" s="70"/>
      <c r="AA41" s="70"/>
      <c r="AB41" s="70"/>
      <c r="AC41" s="62" t="str">
        <f t="shared" si="9"/>
        <v/>
      </c>
      <c r="AD41" s="62" t="str">
        <f t="shared" si="10"/>
        <v/>
      </c>
      <c r="AE41" s="62" t="str">
        <f t="shared" si="11"/>
        <v/>
      </c>
      <c r="AF41" s="62" t="str">
        <f t="shared" si="12"/>
        <v/>
      </c>
      <c r="AG41" s="62" t="str">
        <f t="shared" si="13"/>
        <v/>
      </c>
      <c r="AH41" s="63" t="str">
        <f>IF(AG41&lt;'Patient Data'!$AS$4,"Labs complete w/in 45 minutes","")</f>
        <v/>
      </c>
      <c r="AI41" s="62" t="str">
        <f t="shared" si="14"/>
        <v/>
      </c>
      <c r="AJ41" s="63" t="str">
        <f>IF(AI41&lt;'Patient Data'!$AU$4,"tPA w/in 60 minutes","")</f>
        <v/>
      </c>
      <c r="AK41" s="63" t="str">
        <f>IF(AY41&lt;'Patient Data'!$AY$4,"tPA w/in 3 hours","")</f>
        <v/>
      </c>
      <c r="AL41" s="63" t="str">
        <f>IF(AR41&lt;'Patient Data'!$AR$4,"LSN within 3.5 hours","")</f>
        <v/>
      </c>
      <c r="AM41" s="63" t="str">
        <f t="shared" si="6"/>
        <v>-0-0-1-25-037</v>
      </c>
      <c r="AR41" s="18" t="str">
        <f t="shared" si="15"/>
        <v/>
      </c>
      <c r="AS41" s="18" t="str">
        <f>IF(L41="","",AG41-'Patient Data'!$AS$4)</f>
        <v/>
      </c>
      <c r="AT41" s="19"/>
      <c r="AU41" s="18" t="str">
        <f>IF(M41="","",AI41-'Patient Data'!$AU$4)</f>
        <v/>
      </c>
      <c r="AW41" s="19"/>
      <c r="AX41" s="18" t="str">
        <f t="shared" si="7"/>
        <v/>
      </c>
      <c r="AY41" s="18" t="str">
        <f t="shared" si="8"/>
        <v/>
      </c>
      <c r="AZ41" s="19"/>
      <c r="BO41" s="62" t="str">
        <f t="shared" si="16"/>
        <v/>
      </c>
      <c r="BP41" s="62" t="str">
        <f t="shared" si="17"/>
        <v/>
      </c>
      <c r="BQ41" s="62" t="str">
        <f t="shared" si="18"/>
        <v/>
      </c>
      <c r="BR41" s="62" t="str">
        <f t="shared" si="19"/>
        <v/>
      </c>
      <c r="BS41" s="62" t="str">
        <f t="shared" si="20"/>
        <v/>
      </c>
      <c r="BT41" s="62" t="str">
        <f t="shared" si="21"/>
        <v/>
      </c>
      <c r="BU41" s="62" t="str">
        <f t="shared" si="22"/>
        <v/>
      </c>
      <c r="BV41" s="62" t="str">
        <f t="shared" si="23"/>
        <v/>
      </c>
      <c r="BW41" s="62" t="str">
        <f t="shared" si="24"/>
        <v/>
      </c>
    </row>
    <row r="42" spans="1:75" s="13" customFormat="1" ht="38.25" customHeight="1" thickBot="1">
      <c r="A42" s="49">
        <f t="shared" si="25"/>
        <v>0</v>
      </c>
      <c r="B42" s="49" t="str">
        <f t="shared" si="26"/>
        <v>1-25</v>
      </c>
      <c r="C42" s="34"/>
      <c r="D42" s="92" t="str">
        <f>$A42&amp;"-"&amp;$B42&amp;"-"&amp;TEXT(ROWS(D$5:D42),"000")</f>
        <v>0-1-25-038</v>
      </c>
      <c r="E42" s="4"/>
      <c r="F42" s="4"/>
      <c r="G42" s="4"/>
      <c r="H42" s="4"/>
      <c r="I42" s="27"/>
      <c r="J42" s="4"/>
      <c r="K42" s="4"/>
      <c r="L42" s="4"/>
      <c r="M42" s="4"/>
      <c r="N42" s="57"/>
      <c r="O42" s="61"/>
      <c r="P42" s="63"/>
      <c r="Q42" s="68"/>
      <c r="R42" s="68"/>
      <c r="S42" s="68"/>
      <c r="T42" s="68"/>
      <c r="U42" s="70"/>
      <c r="V42" s="70"/>
      <c r="W42" s="70"/>
      <c r="X42" s="70"/>
      <c r="Y42" s="70"/>
      <c r="Z42" s="70"/>
      <c r="AA42" s="70"/>
      <c r="AB42" s="70"/>
      <c r="AC42" s="62" t="str">
        <f t="shared" si="9"/>
        <v/>
      </c>
      <c r="AD42" s="62" t="str">
        <f t="shared" si="10"/>
        <v/>
      </c>
      <c r="AE42" s="62" t="str">
        <f t="shared" si="11"/>
        <v/>
      </c>
      <c r="AF42" s="62" t="str">
        <f t="shared" si="12"/>
        <v/>
      </c>
      <c r="AG42" s="62" t="str">
        <f t="shared" si="13"/>
        <v/>
      </c>
      <c r="AH42" s="63" t="str">
        <f>IF(AG42&lt;'Patient Data'!$AS$4,"Labs complete w/in 45 minutes","")</f>
        <v/>
      </c>
      <c r="AI42" s="62" t="str">
        <f t="shared" si="14"/>
        <v/>
      </c>
      <c r="AJ42" s="63" t="str">
        <f>IF(AI42&lt;'Patient Data'!$AU$4,"tPA w/in 60 minutes","")</f>
        <v/>
      </c>
      <c r="AK42" s="63" t="str">
        <f>IF(AY42&lt;'Patient Data'!$AY$4,"tPA w/in 3 hours","")</f>
        <v/>
      </c>
      <c r="AL42" s="63" t="str">
        <f>IF(AR42&lt;'Patient Data'!$AR$4,"LSN within 3.5 hours","")</f>
        <v/>
      </c>
      <c r="AM42" s="63" t="str">
        <f t="shared" si="6"/>
        <v>-0-0-1-25-038</v>
      </c>
      <c r="AR42" s="18" t="str">
        <f t="shared" si="15"/>
        <v/>
      </c>
      <c r="AS42" s="18" t="str">
        <f>IF(L42="","",AG42-'Patient Data'!$AS$4)</f>
        <v/>
      </c>
      <c r="AT42" s="19"/>
      <c r="AU42" s="18" t="str">
        <f>IF(M42="","",AI42-'Patient Data'!$AU$4)</f>
        <v/>
      </c>
      <c r="AW42" s="19"/>
      <c r="AX42" s="18" t="str">
        <f t="shared" si="7"/>
        <v/>
      </c>
      <c r="AY42" s="18" t="str">
        <f t="shared" si="8"/>
        <v/>
      </c>
      <c r="AZ42" s="19"/>
      <c r="BO42" s="62" t="str">
        <f t="shared" si="16"/>
        <v/>
      </c>
      <c r="BP42" s="62" t="str">
        <f t="shared" si="17"/>
        <v/>
      </c>
      <c r="BQ42" s="62" t="str">
        <f t="shared" si="18"/>
        <v/>
      </c>
      <c r="BR42" s="62" t="str">
        <f t="shared" si="19"/>
        <v/>
      </c>
      <c r="BS42" s="62" t="str">
        <f t="shared" si="20"/>
        <v/>
      </c>
      <c r="BT42" s="62" t="str">
        <f t="shared" si="21"/>
        <v/>
      </c>
      <c r="BU42" s="62" t="str">
        <f t="shared" si="22"/>
        <v/>
      </c>
      <c r="BV42" s="62" t="str">
        <f t="shared" si="23"/>
        <v/>
      </c>
      <c r="BW42" s="62" t="str">
        <f t="shared" si="24"/>
        <v/>
      </c>
    </row>
    <row r="43" spans="1:75" s="13" customFormat="1" ht="38.25" customHeight="1" thickBot="1">
      <c r="A43" s="49">
        <f t="shared" si="25"/>
        <v>0</v>
      </c>
      <c r="B43" s="49" t="str">
        <f t="shared" si="26"/>
        <v>1-25</v>
      </c>
      <c r="C43" s="34"/>
      <c r="D43" s="92" t="str">
        <f>$A43&amp;"-"&amp;$B43&amp;"-"&amp;TEXT(ROWS(D$5:D43),"000")</f>
        <v>0-1-25-039</v>
      </c>
      <c r="E43" s="4"/>
      <c r="F43" s="4"/>
      <c r="G43" s="4"/>
      <c r="H43" s="4"/>
      <c r="I43" s="27"/>
      <c r="J43" s="4"/>
      <c r="K43" s="4"/>
      <c r="L43" s="4"/>
      <c r="M43" s="4"/>
      <c r="N43" s="57"/>
      <c r="O43" s="61"/>
      <c r="P43" s="63"/>
      <c r="Q43" s="68"/>
      <c r="R43" s="68"/>
      <c r="S43" s="68"/>
      <c r="T43" s="68"/>
      <c r="U43" s="70"/>
      <c r="V43" s="70"/>
      <c r="W43" s="70"/>
      <c r="X43" s="70"/>
      <c r="Y43" s="70"/>
      <c r="Z43" s="70"/>
      <c r="AA43" s="70"/>
      <c r="AB43" s="70"/>
      <c r="AC43" s="62" t="str">
        <f t="shared" si="9"/>
        <v/>
      </c>
      <c r="AD43" s="62" t="str">
        <f t="shared" si="10"/>
        <v/>
      </c>
      <c r="AE43" s="62" t="str">
        <f t="shared" si="11"/>
        <v/>
      </c>
      <c r="AF43" s="62" t="str">
        <f t="shared" si="12"/>
        <v/>
      </c>
      <c r="AG43" s="62" t="str">
        <f t="shared" si="13"/>
        <v/>
      </c>
      <c r="AH43" s="63" t="str">
        <f>IF(AG43&lt;'Patient Data'!$AS$4,"Labs complete w/in 45 minutes","")</f>
        <v/>
      </c>
      <c r="AI43" s="62" t="str">
        <f t="shared" si="14"/>
        <v/>
      </c>
      <c r="AJ43" s="63" t="str">
        <f>IF(AI43&lt;'Patient Data'!$AU$4,"tPA w/in 60 minutes","")</f>
        <v/>
      </c>
      <c r="AK43" s="63" t="str">
        <f>IF(AY43&lt;'Patient Data'!$AY$4,"tPA w/in 3 hours","")</f>
        <v/>
      </c>
      <c r="AL43" s="63" t="str">
        <f>IF(AR43&lt;'Patient Data'!$AR$4,"LSN within 3.5 hours","")</f>
        <v/>
      </c>
      <c r="AM43" s="63" t="str">
        <f t="shared" si="6"/>
        <v>-0-0-1-25-039</v>
      </c>
      <c r="AR43" s="18" t="str">
        <f t="shared" si="15"/>
        <v/>
      </c>
      <c r="AS43" s="18" t="str">
        <f>IF(L43="","",AG43-'Patient Data'!$AS$4)</f>
        <v/>
      </c>
      <c r="AT43" s="19"/>
      <c r="AU43" s="18" t="str">
        <f>IF(M43="","",AI43-'Patient Data'!$AU$4)</f>
        <v/>
      </c>
      <c r="AW43" s="19"/>
      <c r="AX43" s="18" t="str">
        <f t="shared" si="7"/>
        <v/>
      </c>
      <c r="AY43" s="18" t="str">
        <f t="shared" si="8"/>
        <v/>
      </c>
      <c r="AZ43" s="19"/>
      <c r="BO43" s="62" t="str">
        <f t="shared" si="16"/>
        <v/>
      </c>
      <c r="BP43" s="62" t="str">
        <f t="shared" si="17"/>
        <v/>
      </c>
      <c r="BQ43" s="62" t="str">
        <f t="shared" si="18"/>
        <v/>
      </c>
      <c r="BR43" s="62" t="str">
        <f t="shared" si="19"/>
        <v/>
      </c>
      <c r="BS43" s="62" t="str">
        <f t="shared" si="20"/>
        <v/>
      </c>
      <c r="BT43" s="62" t="str">
        <f t="shared" si="21"/>
        <v/>
      </c>
      <c r="BU43" s="62" t="str">
        <f t="shared" si="22"/>
        <v/>
      </c>
      <c r="BV43" s="62" t="str">
        <f t="shared" si="23"/>
        <v/>
      </c>
      <c r="BW43" s="62" t="str">
        <f t="shared" si="24"/>
        <v/>
      </c>
    </row>
    <row r="44" spans="1:75" s="13" customFormat="1" ht="38.25" customHeight="1" thickBot="1">
      <c r="A44" s="49">
        <f t="shared" si="25"/>
        <v>0</v>
      </c>
      <c r="B44" s="49" t="str">
        <f t="shared" si="26"/>
        <v>1-25</v>
      </c>
      <c r="C44" s="34"/>
      <c r="D44" s="92" t="str">
        <f>$A44&amp;"-"&amp;$B44&amp;"-"&amp;TEXT(ROWS(D$5:D44),"000")</f>
        <v>0-1-25-040</v>
      </c>
      <c r="E44" s="4"/>
      <c r="F44" s="4"/>
      <c r="G44" s="4"/>
      <c r="H44" s="4"/>
      <c r="I44" s="27"/>
      <c r="J44" s="4"/>
      <c r="K44" s="4"/>
      <c r="L44" s="4"/>
      <c r="M44" s="4"/>
      <c r="N44" s="57"/>
      <c r="O44" s="61"/>
      <c r="P44" s="63"/>
      <c r="Q44" s="68"/>
      <c r="R44" s="68"/>
      <c r="S44" s="68"/>
      <c r="T44" s="68"/>
      <c r="U44" s="70"/>
      <c r="V44" s="70"/>
      <c r="W44" s="70"/>
      <c r="X44" s="70"/>
      <c r="Y44" s="70"/>
      <c r="Z44" s="70"/>
      <c r="AA44" s="70"/>
      <c r="AB44" s="70"/>
      <c r="AC44" s="62" t="str">
        <f t="shared" si="9"/>
        <v/>
      </c>
      <c r="AD44" s="62" t="str">
        <f t="shared" si="10"/>
        <v/>
      </c>
      <c r="AE44" s="62" t="str">
        <f t="shared" si="11"/>
        <v/>
      </c>
      <c r="AF44" s="62" t="str">
        <f t="shared" si="12"/>
        <v/>
      </c>
      <c r="AG44" s="62" t="str">
        <f t="shared" si="13"/>
        <v/>
      </c>
      <c r="AH44" s="63" t="str">
        <f>IF(AG44&lt;'Patient Data'!$AS$4,"Labs complete w/in 45 minutes","")</f>
        <v/>
      </c>
      <c r="AI44" s="62" t="str">
        <f t="shared" si="14"/>
        <v/>
      </c>
      <c r="AJ44" s="63" t="str">
        <f>IF(AI44&lt;'Patient Data'!$AU$4,"tPA w/in 60 minutes","")</f>
        <v/>
      </c>
      <c r="AK44" s="63" t="str">
        <f>IF(AY44&lt;'Patient Data'!$AY$4,"tPA w/in 3 hours","")</f>
        <v/>
      </c>
      <c r="AL44" s="63" t="str">
        <f>IF(AR44&lt;'Patient Data'!$AR$4,"LSN within 3.5 hours","")</f>
        <v/>
      </c>
      <c r="AM44" s="63" t="str">
        <f t="shared" si="6"/>
        <v>-0-0-1-25-040</v>
      </c>
      <c r="AR44" s="18" t="str">
        <f t="shared" si="15"/>
        <v/>
      </c>
      <c r="AS44" s="18" t="str">
        <f>IF(L44="","",AG44-'Patient Data'!$AS$4)</f>
        <v/>
      </c>
      <c r="AT44" s="19"/>
      <c r="AU44" s="18" t="str">
        <f>IF(M44="","",AI44-'Patient Data'!$AU$4)</f>
        <v/>
      </c>
      <c r="AW44" s="19"/>
      <c r="AX44" s="18" t="str">
        <f t="shared" si="7"/>
        <v/>
      </c>
      <c r="AY44" s="18" t="str">
        <f t="shared" si="8"/>
        <v/>
      </c>
      <c r="AZ44" s="19"/>
      <c r="BO44" s="62" t="str">
        <f t="shared" si="16"/>
        <v/>
      </c>
      <c r="BP44" s="62" t="str">
        <f t="shared" si="17"/>
        <v/>
      </c>
      <c r="BQ44" s="62" t="str">
        <f t="shared" si="18"/>
        <v/>
      </c>
      <c r="BR44" s="62" t="str">
        <f t="shared" si="19"/>
        <v/>
      </c>
      <c r="BS44" s="62" t="str">
        <f t="shared" si="20"/>
        <v/>
      </c>
      <c r="BT44" s="62" t="str">
        <f t="shared" si="21"/>
        <v/>
      </c>
      <c r="BU44" s="62" t="str">
        <f t="shared" si="22"/>
        <v/>
      </c>
      <c r="BV44" s="62" t="str">
        <f t="shared" si="23"/>
        <v/>
      </c>
      <c r="BW44" s="62" t="str">
        <f t="shared" si="24"/>
        <v/>
      </c>
    </row>
    <row r="45" spans="1:75" s="13" customFormat="1" ht="38.25" customHeight="1" thickBot="1">
      <c r="A45" s="49">
        <f t="shared" si="25"/>
        <v>0</v>
      </c>
      <c r="B45" s="49" t="str">
        <f t="shared" si="26"/>
        <v>1-25</v>
      </c>
      <c r="C45" s="34"/>
      <c r="D45" s="92" t="str">
        <f>$A45&amp;"-"&amp;$B45&amp;"-"&amp;TEXT(ROWS(D$5:D45),"000")</f>
        <v>0-1-25-041</v>
      </c>
      <c r="E45" s="4"/>
      <c r="F45" s="4"/>
      <c r="G45" s="4"/>
      <c r="H45" s="4"/>
      <c r="I45" s="27"/>
      <c r="J45" s="4"/>
      <c r="K45" s="4"/>
      <c r="L45" s="4"/>
      <c r="M45" s="4"/>
      <c r="N45" s="57"/>
      <c r="O45" s="61"/>
      <c r="P45" s="63"/>
      <c r="Q45" s="68"/>
      <c r="R45" s="68"/>
      <c r="S45" s="68"/>
      <c r="T45" s="68"/>
      <c r="U45" s="70"/>
      <c r="V45" s="70"/>
      <c r="W45" s="70"/>
      <c r="X45" s="70"/>
      <c r="Y45" s="70"/>
      <c r="Z45" s="70"/>
      <c r="AA45" s="70"/>
      <c r="AB45" s="70"/>
      <c r="AC45" s="62" t="str">
        <f t="shared" si="9"/>
        <v/>
      </c>
      <c r="AD45" s="62" t="str">
        <f t="shared" si="10"/>
        <v/>
      </c>
      <c r="AE45" s="62" t="str">
        <f t="shared" si="11"/>
        <v/>
      </c>
      <c r="AF45" s="62" t="str">
        <f t="shared" si="12"/>
        <v/>
      </c>
      <c r="AG45" s="62" t="str">
        <f t="shared" si="13"/>
        <v/>
      </c>
      <c r="AH45" s="63" t="str">
        <f>IF(AG45&lt;'Patient Data'!$AS$4,"Labs complete w/in 45 minutes","")</f>
        <v/>
      </c>
      <c r="AI45" s="62" t="str">
        <f t="shared" si="14"/>
        <v/>
      </c>
      <c r="AJ45" s="63" t="str">
        <f>IF(AI45&lt;'Patient Data'!$AU$4,"tPA w/in 60 minutes","")</f>
        <v/>
      </c>
      <c r="AK45" s="63" t="str">
        <f>IF(AY45&lt;'Patient Data'!$AY$4,"tPA w/in 3 hours","")</f>
        <v/>
      </c>
      <c r="AL45" s="63" t="str">
        <f>IF(AR45&lt;'Patient Data'!$AR$4,"LSN within 3.5 hours","")</f>
        <v/>
      </c>
      <c r="AM45" s="63" t="str">
        <f t="shared" si="6"/>
        <v>-0-0-1-25-041</v>
      </c>
      <c r="AR45" s="18" t="str">
        <f t="shared" si="15"/>
        <v/>
      </c>
      <c r="AS45" s="18" t="str">
        <f>IF(L45="","",AG45-'Patient Data'!$AS$4)</f>
        <v/>
      </c>
      <c r="AT45" s="19"/>
      <c r="AU45" s="18" t="str">
        <f>IF(M45="","",AI45-'Patient Data'!$AU$4)</f>
        <v/>
      </c>
      <c r="AW45" s="19"/>
      <c r="AX45" s="18" t="str">
        <f t="shared" si="7"/>
        <v/>
      </c>
      <c r="AY45" s="18" t="str">
        <f t="shared" si="8"/>
        <v/>
      </c>
      <c r="AZ45" s="19"/>
      <c r="BO45" s="62" t="str">
        <f t="shared" si="16"/>
        <v/>
      </c>
      <c r="BP45" s="62" t="str">
        <f t="shared" si="17"/>
        <v/>
      </c>
      <c r="BQ45" s="62" t="str">
        <f t="shared" si="18"/>
        <v/>
      </c>
      <c r="BR45" s="62" t="str">
        <f t="shared" si="19"/>
        <v/>
      </c>
      <c r="BS45" s="62" t="str">
        <f t="shared" si="20"/>
        <v/>
      </c>
      <c r="BT45" s="62" t="str">
        <f t="shared" si="21"/>
        <v/>
      </c>
      <c r="BU45" s="62" t="str">
        <f t="shared" si="22"/>
        <v/>
      </c>
      <c r="BV45" s="62" t="str">
        <f t="shared" si="23"/>
        <v/>
      </c>
      <c r="BW45" s="62" t="str">
        <f t="shared" si="24"/>
        <v/>
      </c>
    </row>
    <row r="46" spans="1:75" s="13" customFormat="1" ht="38.25" customHeight="1" thickBot="1">
      <c r="A46" s="49">
        <f t="shared" si="25"/>
        <v>0</v>
      </c>
      <c r="B46" s="49" t="str">
        <f t="shared" si="26"/>
        <v>1-25</v>
      </c>
      <c r="C46" s="34"/>
      <c r="D46" s="92" t="str">
        <f>$A46&amp;"-"&amp;$B46&amp;"-"&amp;TEXT(ROWS(D$5:D46),"000")</f>
        <v>0-1-25-042</v>
      </c>
      <c r="E46" s="4"/>
      <c r="F46" s="4"/>
      <c r="G46" s="4"/>
      <c r="H46" s="4"/>
      <c r="I46" s="27"/>
      <c r="J46" s="4"/>
      <c r="K46" s="4"/>
      <c r="L46" s="4"/>
      <c r="M46" s="4"/>
      <c r="N46" s="57"/>
      <c r="O46" s="61"/>
      <c r="P46" s="63"/>
      <c r="Q46" s="68"/>
      <c r="R46" s="68"/>
      <c r="S46" s="68"/>
      <c r="T46" s="68"/>
      <c r="U46" s="70"/>
      <c r="V46" s="70"/>
      <c r="W46" s="70"/>
      <c r="X46" s="70"/>
      <c r="Y46" s="70"/>
      <c r="Z46" s="70"/>
      <c r="AA46" s="70"/>
      <c r="AB46" s="70"/>
      <c r="AC46" s="62" t="str">
        <f t="shared" si="9"/>
        <v/>
      </c>
      <c r="AD46" s="62" t="str">
        <f t="shared" si="10"/>
        <v/>
      </c>
      <c r="AE46" s="62" t="str">
        <f t="shared" si="11"/>
        <v/>
      </c>
      <c r="AF46" s="62" t="str">
        <f t="shared" si="12"/>
        <v/>
      </c>
      <c r="AG46" s="62" t="str">
        <f t="shared" si="13"/>
        <v/>
      </c>
      <c r="AH46" s="63" t="str">
        <f>IF(AG46&lt;'Patient Data'!$AS$4,"Labs complete w/in 45 minutes","")</f>
        <v/>
      </c>
      <c r="AI46" s="62" t="str">
        <f t="shared" si="14"/>
        <v/>
      </c>
      <c r="AJ46" s="63" t="str">
        <f>IF(AI46&lt;'Patient Data'!$AU$4,"tPA w/in 60 minutes","")</f>
        <v/>
      </c>
      <c r="AK46" s="63" t="str">
        <f>IF(AY46&lt;'Patient Data'!$AY$4,"tPA w/in 3 hours","")</f>
        <v/>
      </c>
      <c r="AL46" s="63" t="str">
        <f>IF(AR46&lt;'Patient Data'!$AR$4,"LSN within 3.5 hours","")</f>
        <v/>
      </c>
      <c r="AM46" s="63" t="str">
        <f t="shared" si="6"/>
        <v>-0-0-1-25-042</v>
      </c>
      <c r="AR46" s="18" t="str">
        <f t="shared" si="15"/>
        <v/>
      </c>
      <c r="AS46" s="18" t="str">
        <f>IF(L46="","",AG46-'Patient Data'!$AS$4)</f>
        <v/>
      </c>
      <c r="AT46" s="19"/>
      <c r="AU46" s="18" t="str">
        <f>IF(M46="","",AI46-'Patient Data'!$AU$4)</f>
        <v/>
      </c>
      <c r="AW46" s="19"/>
      <c r="AX46" s="18" t="str">
        <f t="shared" si="7"/>
        <v/>
      </c>
      <c r="AY46" s="18" t="str">
        <f t="shared" si="8"/>
        <v/>
      </c>
      <c r="AZ46" s="19"/>
      <c r="BO46" s="62" t="str">
        <f t="shared" si="16"/>
        <v/>
      </c>
      <c r="BP46" s="62" t="str">
        <f t="shared" si="17"/>
        <v/>
      </c>
      <c r="BQ46" s="62" t="str">
        <f t="shared" si="18"/>
        <v/>
      </c>
      <c r="BR46" s="62" t="str">
        <f t="shared" si="19"/>
        <v/>
      </c>
      <c r="BS46" s="62" t="str">
        <f t="shared" si="20"/>
        <v/>
      </c>
      <c r="BT46" s="62" t="str">
        <f t="shared" si="21"/>
        <v/>
      </c>
      <c r="BU46" s="62" t="str">
        <f t="shared" si="22"/>
        <v/>
      </c>
      <c r="BV46" s="62" t="str">
        <f t="shared" si="23"/>
        <v/>
      </c>
      <c r="BW46" s="62" t="str">
        <f t="shared" si="24"/>
        <v/>
      </c>
    </row>
    <row r="47" spans="1:75" s="13" customFormat="1" ht="38.25" customHeight="1" thickBot="1">
      <c r="A47" s="49">
        <f t="shared" si="25"/>
        <v>0</v>
      </c>
      <c r="B47" s="49" t="str">
        <f t="shared" si="26"/>
        <v>1-25</v>
      </c>
      <c r="C47" s="34"/>
      <c r="D47" s="92" t="str">
        <f>$A47&amp;"-"&amp;$B47&amp;"-"&amp;TEXT(ROWS(D$5:D47),"000")</f>
        <v>0-1-25-043</v>
      </c>
      <c r="E47" s="4"/>
      <c r="F47" s="4"/>
      <c r="G47" s="4"/>
      <c r="H47" s="4"/>
      <c r="I47" s="27"/>
      <c r="J47" s="4"/>
      <c r="K47" s="4"/>
      <c r="L47" s="4"/>
      <c r="M47" s="4"/>
      <c r="N47" s="57"/>
      <c r="O47" s="61"/>
      <c r="P47" s="63"/>
      <c r="Q47" s="68"/>
      <c r="R47" s="68"/>
      <c r="S47" s="68"/>
      <c r="T47" s="68"/>
      <c r="U47" s="70"/>
      <c r="V47" s="70"/>
      <c r="W47" s="70"/>
      <c r="X47" s="70"/>
      <c r="Y47" s="70"/>
      <c r="Z47" s="70"/>
      <c r="AA47" s="70"/>
      <c r="AB47" s="70"/>
      <c r="AC47" s="62" t="str">
        <f t="shared" si="9"/>
        <v/>
      </c>
      <c r="AD47" s="62" t="str">
        <f t="shared" si="10"/>
        <v/>
      </c>
      <c r="AE47" s="62" t="str">
        <f t="shared" si="11"/>
        <v/>
      </c>
      <c r="AF47" s="62" t="str">
        <f t="shared" si="12"/>
        <v/>
      </c>
      <c r="AG47" s="62" t="str">
        <f t="shared" si="13"/>
        <v/>
      </c>
      <c r="AH47" s="63" t="str">
        <f>IF(AG47&lt;'Patient Data'!$AS$4,"Labs complete w/in 45 minutes","")</f>
        <v/>
      </c>
      <c r="AI47" s="62" t="str">
        <f t="shared" si="14"/>
        <v/>
      </c>
      <c r="AJ47" s="63" t="str">
        <f>IF(AI47&lt;'Patient Data'!$AU$4,"tPA w/in 60 minutes","")</f>
        <v/>
      </c>
      <c r="AK47" s="63" t="str">
        <f>IF(AY47&lt;'Patient Data'!$AY$4,"tPA w/in 3 hours","")</f>
        <v/>
      </c>
      <c r="AL47" s="63" t="str">
        <f>IF(AR47&lt;'Patient Data'!$AR$4,"LSN within 3.5 hours","")</f>
        <v/>
      </c>
      <c r="AM47" s="63" t="str">
        <f t="shared" si="6"/>
        <v>-0-0-1-25-043</v>
      </c>
      <c r="AR47" s="18" t="str">
        <f t="shared" si="15"/>
        <v/>
      </c>
      <c r="AS47" s="18" t="str">
        <f>IF(L47="","",AG47-'Patient Data'!$AS$4)</f>
        <v/>
      </c>
      <c r="AT47" s="19"/>
      <c r="AU47" s="18" t="str">
        <f>IF(M47="","",AI47-'Patient Data'!$AU$4)</f>
        <v/>
      </c>
      <c r="AW47" s="19"/>
      <c r="AX47" s="18" t="str">
        <f t="shared" si="7"/>
        <v/>
      </c>
      <c r="AY47" s="18" t="str">
        <f t="shared" si="8"/>
        <v/>
      </c>
      <c r="AZ47" s="19"/>
      <c r="BO47" s="62" t="str">
        <f t="shared" si="16"/>
        <v/>
      </c>
      <c r="BP47" s="62" t="str">
        <f t="shared" si="17"/>
        <v/>
      </c>
      <c r="BQ47" s="62" t="str">
        <f t="shared" si="18"/>
        <v/>
      </c>
      <c r="BR47" s="62" t="str">
        <f t="shared" si="19"/>
        <v/>
      </c>
      <c r="BS47" s="62" t="str">
        <f t="shared" si="20"/>
        <v/>
      </c>
      <c r="BT47" s="62" t="str">
        <f t="shared" si="21"/>
        <v/>
      </c>
      <c r="BU47" s="62" t="str">
        <f t="shared" si="22"/>
        <v/>
      </c>
      <c r="BV47" s="62" t="str">
        <f t="shared" si="23"/>
        <v/>
      </c>
      <c r="BW47" s="62" t="str">
        <f t="shared" si="24"/>
        <v/>
      </c>
    </row>
    <row r="48" spans="1:75" s="13" customFormat="1" ht="38.25" customHeight="1" thickBot="1">
      <c r="A48" s="49">
        <f t="shared" si="25"/>
        <v>0</v>
      </c>
      <c r="B48" s="49" t="str">
        <f t="shared" si="26"/>
        <v>1-25</v>
      </c>
      <c r="C48" s="34"/>
      <c r="D48" s="92" t="str">
        <f>$A48&amp;"-"&amp;$B48&amp;"-"&amp;TEXT(ROWS(D$5:D48),"000")</f>
        <v>0-1-25-044</v>
      </c>
      <c r="E48" s="4"/>
      <c r="F48" s="4"/>
      <c r="G48" s="4"/>
      <c r="H48" s="4"/>
      <c r="I48" s="27"/>
      <c r="J48" s="4"/>
      <c r="K48" s="4"/>
      <c r="L48" s="4"/>
      <c r="M48" s="4"/>
      <c r="N48" s="57"/>
      <c r="O48" s="61"/>
      <c r="P48" s="63"/>
      <c r="Q48" s="68"/>
      <c r="R48" s="68"/>
      <c r="S48" s="68"/>
      <c r="T48" s="68"/>
      <c r="U48" s="70"/>
      <c r="V48" s="70"/>
      <c r="W48" s="70"/>
      <c r="X48" s="70"/>
      <c r="Y48" s="70"/>
      <c r="Z48" s="70"/>
      <c r="AA48" s="70"/>
      <c r="AB48" s="70"/>
      <c r="AC48" s="62" t="str">
        <f t="shared" si="9"/>
        <v/>
      </c>
      <c r="AD48" s="62" t="str">
        <f t="shared" si="10"/>
        <v/>
      </c>
      <c r="AE48" s="62" t="str">
        <f t="shared" si="11"/>
        <v/>
      </c>
      <c r="AF48" s="62" t="str">
        <f t="shared" si="12"/>
        <v/>
      </c>
      <c r="AG48" s="62" t="str">
        <f t="shared" si="13"/>
        <v/>
      </c>
      <c r="AH48" s="63" t="str">
        <f>IF(AG48&lt;'Patient Data'!$AS$4,"Labs complete w/in 45 minutes","")</f>
        <v/>
      </c>
      <c r="AI48" s="62" t="str">
        <f t="shared" si="14"/>
        <v/>
      </c>
      <c r="AJ48" s="63" t="str">
        <f>IF(AI48&lt;'Patient Data'!$AU$4,"tPA w/in 60 minutes","")</f>
        <v/>
      </c>
      <c r="AK48" s="63" t="str">
        <f>IF(AY48&lt;'Patient Data'!$AY$4,"tPA w/in 3 hours","")</f>
        <v/>
      </c>
      <c r="AL48" s="63" t="str">
        <f>IF(AR48&lt;'Patient Data'!$AR$4,"LSN within 3.5 hours","")</f>
        <v/>
      </c>
      <c r="AM48" s="63" t="str">
        <f t="shared" si="6"/>
        <v>-0-0-1-25-044</v>
      </c>
      <c r="AR48" s="18" t="str">
        <f t="shared" si="15"/>
        <v/>
      </c>
      <c r="AS48" s="18" t="str">
        <f>IF(L48="","",AG48-'Patient Data'!$AS$4)</f>
        <v/>
      </c>
      <c r="AT48" s="19"/>
      <c r="AU48" s="18" t="str">
        <f>IF(M48="","",AI48-'Patient Data'!$AU$4)</f>
        <v/>
      </c>
      <c r="AW48" s="19"/>
      <c r="AX48" s="18" t="str">
        <f t="shared" si="7"/>
        <v/>
      </c>
      <c r="AY48" s="18" t="str">
        <f t="shared" si="8"/>
        <v/>
      </c>
      <c r="AZ48" s="19"/>
      <c r="BO48" s="62" t="str">
        <f t="shared" si="16"/>
        <v/>
      </c>
      <c r="BP48" s="62" t="str">
        <f t="shared" si="17"/>
        <v/>
      </c>
      <c r="BQ48" s="62" t="str">
        <f t="shared" si="18"/>
        <v/>
      </c>
      <c r="BR48" s="62" t="str">
        <f t="shared" si="19"/>
        <v/>
      </c>
      <c r="BS48" s="62" t="str">
        <f t="shared" si="20"/>
        <v/>
      </c>
      <c r="BT48" s="62" t="str">
        <f t="shared" si="21"/>
        <v/>
      </c>
      <c r="BU48" s="62" t="str">
        <f t="shared" si="22"/>
        <v/>
      </c>
      <c r="BV48" s="62" t="str">
        <f t="shared" si="23"/>
        <v/>
      </c>
      <c r="BW48" s="62" t="str">
        <f t="shared" si="24"/>
        <v/>
      </c>
    </row>
    <row r="49" spans="1:75" s="13" customFormat="1" ht="38.25" customHeight="1" thickBot="1">
      <c r="A49" s="49">
        <f t="shared" si="25"/>
        <v>0</v>
      </c>
      <c r="B49" s="49" t="str">
        <f t="shared" si="26"/>
        <v>1-25</v>
      </c>
      <c r="C49" s="34"/>
      <c r="D49" s="92" t="str">
        <f>$A49&amp;"-"&amp;$B49&amp;"-"&amp;TEXT(ROWS(D$5:D49),"000")</f>
        <v>0-1-25-045</v>
      </c>
      <c r="E49" s="4"/>
      <c r="F49" s="4"/>
      <c r="G49" s="4"/>
      <c r="H49" s="4"/>
      <c r="I49" s="27"/>
      <c r="J49" s="4"/>
      <c r="K49" s="4"/>
      <c r="L49" s="4"/>
      <c r="M49" s="4"/>
      <c r="N49" s="57"/>
      <c r="O49" s="61"/>
      <c r="P49" s="63"/>
      <c r="Q49" s="68"/>
      <c r="R49" s="68"/>
      <c r="S49" s="68"/>
      <c r="T49" s="68"/>
      <c r="U49" s="70"/>
      <c r="V49" s="70"/>
      <c r="W49" s="70"/>
      <c r="X49" s="70"/>
      <c r="Y49" s="70"/>
      <c r="Z49" s="70"/>
      <c r="AA49" s="70"/>
      <c r="AB49" s="70"/>
      <c r="AC49" s="62" t="str">
        <f t="shared" si="9"/>
        <v/>
      </c>
      <c r="AD49" s="62" t="str">
        <f t="shared" si="10"/>
        <v/>
      </c>
      <c r="AE49" s="62" t="str">
        <f t="shared" si="11"/>
        <v/>
      </c>
      <c r="AF49" s="62" t="str">
        <f t="shared" si="12"/>
        <v/>
      </c>
      <c r="AG49" s="62" t="str">
        <f t="shared" si="13"/>
        <v/>
      </c>
      <c r="AH49" s="63" t="str">
        <f>IF(AG49&lt;'Patient Data'!$AS$4,"Labs complete w/in 45 minutes","")</f>
        <v/>
      </c>
      <c r="AI49" s="62" t="str">
        <f t="shared" si="14"/>
        <v/>
      </c>
      <c r="AJ49" s="63" t="str">
        <f>IF(AI49&lt;'Patient Data'!$AU$4,"tPA w/in 60 minutes","")</f>
        <v/>
      </c>
      <c r="AK49" s="63" t="str">
        <f>IF(AY49&lt;'Patient Data'!$AY$4,"tPA w/in 3 hours","")</f>
        <v/>
      </c>
      <c r="AL49" s="63" t="str">
        <f>IF(AR49&lt;'Patient Data'!$AR$4,"LSN within 3.5 hours","")</f>
        <v/>
      </c>
      <c r="AM49" s="63" t="str">
        <f t="shared" si="6"/>
        <v>-0-0-1-25-045</v>
      </c>
      <c r="AR49" s="18" t="str">
        <f t="shared" si="15"/>
        <v/>
      </c>
      <c r="AS49" s="18" t="str">
        <f>IF(L49="","",AG49-'Patient Data'!$AS$4)</f>
        <v/>
      </c>
      <c r="AT49" s="19"/>
      <c r="AU49" s="18" t="str">
        <f>IF(M49="","",AI49-'Patient Data'!$AU$4)</f>
        <v/>
      </c>
      <c r="AW49" s="19"/>
      <c r="AX49" s="18" t="str">
        <f t="shared" si="7"/>
        <v/>
      </c>
      <c r="AY49" s="18" t="str">
        <f t="shared" si="8"/>
        <v/>
      </c>
      <c r="AZ49" s="19"/>
      <c r="BO49" s="62" t="str">
        <f t="shared" si="16"/>
        <v/>
      </c>
      <c r="BP49" s="62" t="str">
        <f t="shared" si="17"/>
        <v/>
      </c>
      <c r="BQ49" s="62" t="str">
        <f t="shared" si="18"/>
        <v/>
      </c>
      <c r="BR49" s="62" t="str">
        <f t="shared" si="19"/>
        <v/>
      </c>
      <c r="BS49" s="62" t="str">
        <f t="shared" si="20"/>
        <v/>
      </c>
      <c r="BT49" s="62" t="str">
        <f t="shared" si="21"/>
        <v/>
      </c>
      <c r="BU49" s="62" t="str">
        <f t="shared" si="22"/>
        <v/>
      </c>
      <c r="BV49" s="62" t="str">
        <f t="shared" si="23"/>
        <v/>
      </c>
      <c r="BW49" s="62" t="str">
        <f t="shared" si="24"/>
        <v/>
      </c>
    </row>
    <row r="50" spans="1:75" s="13" customFormat="1" ht="38.25" customHeight="1" thickBot="1">
      <c r="A50" s="49">
        <f t="shared" si="25"/>
        <v>0</v>
      </c>
      <c r="B50" s="49" t="str">
        <f t="shared" si="26"/>
        <v>1-25</v>
      </c>
      <c r="C50" s="34"/>
      <c r="D50" s="92" t="str">
        <f>$A50&amp;"-"&amp;$B50&amp;"-"&amp;TEXT(ROWS(D$5:D50),"000")</f>
        <v>0-1-25-046</v>
      </c>
      <c r="E50" s="4"/>
      <c r="F50" s="4"/>
      <c r="G50" s="4"/>
      <c r="H50" s="4"/>
      <c r="I50" s="27"/>
      <c r="J50" s="4"/>
      <c r="K50" s="4"/>
      <c r="L50" s="4"/>
      <c r="M50" s="4"/>
      <c r="N50" s="57"/>
      <c r="O50" s="61"/>
      <c r="P50" s="63"/>
      <c r="Q50" s="68"/>
      <c r="R50" s="68"/>
      <c r="S50" s="68"/>
      <c r="T50" s="68"/>
      <c r="U50" s="70"/>
      <c r="V50" s="70"/>
      <c r="W50" s="70"/>
      <c r="X50" s="70"/>
      <c r="Y50" s="70"/>
      <c r="Z50" s="70"/>
      <c r="AA50" s="70"/>
      <c r="AB50" s="70"/>
      <c r="AC50" s="62" t="str">
        <f t="shared" si="9"/>
        <v/>
      </c>
      <c r="AD50" s="62" t="str">
        <f t="shared" si="10"/>
        <v/>
      </c>
      <c r="AE50" s="62" t="str">
        <f t="shared" si="11"/>
        <v/>
      </c>
      <c r="AF50" s="62" t="str">
        <f t="shared" si="12"/>
        <v/>
      </c>
      <c r="AG50" s="62" t="str">
        <f t="shared" si="13"/>
        <v/>
      </c>
      <c r="AH50" s="63" t="str">
        <f>IF(AG50&lt;'Patient Data'!$AS$4,"Labs complete w/in 45 minutes","")</f>
        <v/>
      </c>
      <c r="AI50" s="62" t="str">
        <f t="shared" si="14"/>
        <v/>
      </c>
      <c r="AJ50" s="63" t="str">
        <f>IF(AI50&lt;'Patient Data'!$AU$4,"tPA w/in 60 minutes","")</f>
        <v/>
      </c>
      <c r="AK50" s="63" t="str">
        <f>IF(AY50&lt;'Patient Data'!$AY$4,"tPA w/in 3 hours","")</f>
        <v/>
      </c>
      <c r="AL50" s="63" t="str">
        <f>IF(AR50&lt;'Patient Data'!$AR$4,"LSN within 3.5 hours","")</f>
        <v/>
      </c>
      <c r="AM50" s="63" t="str">
        <f t="shared" si="6"/>
        <v>-0-0-1-25-046</v>
      </c>
      <c r="AR50" s="18" t="str">
        <f t="shared" si="15"/>
        <v/>
      </c>
      <c r="AS50" s="18" t="str">
        <f>IF(L50="","",AG50-'Patient Data'!$AS$4)</f>
        <v/>
      </c>
      <c r="AT50" s="19"/>
      <c r="AU50" s="18" t="str">
        <f>IF(M50="","",AI50-'Patient Data'!$AU$4)</f>
        <v/>
      </c>
      <c r="AW50" s="19"/>
      <c r="AX50" s="18" t="str">
        <f t="shared" si="7"/>
        <v/>
      </c>
      <c r="AY50" s="18" t="str">
        <f t="shared" si="8"/>
        <v/>
      </c>
      <c r="AZ50" s="19"/>
      <c r="BO50" s="62" t="str">
        <f t="shared" si="16"/>
        <v/>
      </c>
      <c r="BP50" s="62" t="str">
        <f t="shared" si="17"/>
        <v/>
      </c>
      <c r="BQ50" s="62" t="str">
        <f t="shared" si="18"/>
        <v/>
      </c>
      <c r="BR50" s="62" t="str">
        <f t="shared" si="19"/>
        <v/>
      </c>
      <c r="BS50" s="62" t="str">
        <f t="shared" si="20"/>
        <v/>
      </c>
      <c r="BT50" s="62" t="str">
        <f t="shared" si="21"/>
        <v/>
      </c>
      <c r="BU50" s="62" t="str">
        <f t="shared" si="22"/>
        <v/>
      </c>
      <c r="BV50" s="62" t="str">
        <f t="shared" si="23"/>
        <v/>
      </c>
      <c r="BW50" s="62" t="str">
        <f t="shared" si="24"/>
        <v/>
      </c>
    </row>
    <row r="51" spans="1:75" s="13" customFormat="1" ht="38.25" customHeight="1" thickBot="1">
      <c r="A51" s="49">
        <f t="shared" si="25"/>
        <v>0</v>
      </c>
      <c r="B51" s="49" t="str">
        <f t="shared" si="26"/>
        <v>1-25</v>
      </c>
      <c r="C51" s="34"/>
      <c r="D51" s="92" t="str">
        <f>$A51&amp;"-"&amp;$B51&amp;"-"&amp;TEXT(ROWS(D$5:D51),"000")</f>
        <v>0-1-25-047</v>
      </c>
      <c r="E51" s="4"/>
      <c r="F51" s="4"/>
      <c r="G51" s="4"/>
      <c r="H51" s="4"/>
      <c r="I51" s="27"/>
      <c r="J51" s="4"/>
      <c r="K51" s="4"/>
      <c r="L51" s="4"/>
      <c r="M51" s="4"/>
      <c r="N51" s="57"/>
      <c r="O51" s="61"/>
      <c r="P51" s="63"/>
      <c r="Q51" s="68"/>
      <c r="R51" s="68"/>
      <c r="S51" s="68"/>
      <c r="T51" s="68"/>
      <c r="U51" s="70"/>
      <c r="V51" s="70"/>
      <c r="W51" s="70"/>
      <c r="X51" s="70"/>
      <c r="Y51" s="70"/>
      <c r="Z51" s="70"/>
      <c r="AA51" s="70"/>
      <c r="AB51" s="70"/>
      <c r="AC51" s="62" t="str">
        <f t="shared" si="9"/>
        <v/>
      </c>
      <c r="AD51" s="62" t="str">
        <f t="shared" si="10"/>
        <v/>
      </c>
      <c r="AE51" s="62" t="str">
        <f t="shared" si="11"/>
        <v/>
      </c>
      <c r="AF51" s="62" t="str">
        <f t="shared" si="12"/>
        <v/>
      </c>
      <c r="AG51" s="62" t="str">
        <f t="shared" si="13"/>
        <v/>
      </c>
      <c r="AH51" s="63" t="str">
        <f>IF(AG51&lt;'Patient Data'!$AS$4,"Labs complete w/in 45 minutes","")</f>
        <v/>
      </c>
      <c r="AI51" s="62" t="str">
        <f t="shared" si="14"/>
        <v/>
      </c>
      <c r="AJ51" s="63" t="str">
        <f>IF(AI51&lt;'Patient Data'!$AU$4,"tPA w/in 60 minutes","")</f>
        <v/>
      </c>
      <c r="AK51" s="63" t="str">
        <f>IF(AY51&lt;'Patient Data'!$AY$4,"tPA w/in 3 hours","")</f>
        <v/>
      </c>
      <c r="AL51" s="63" t="str">
        <f>IF(AR51&lt;'Patient Data'!$AR$4,"LSN within 3.5 hours","")</f>
        <v/>
      </c>
      <c r="AM51" s="63" t="str">
        <f t="shared" si="6"/>
        <v>-0-0-1-25-047</v>
      </c>
      <c r="AR51" s="18" t="str">
        <f t="shared" si="15"/>
        <v/>
      </c>
      <c r="AS51" s="18" t="str">
        <f>IF(L51="","",AG51-'Patient Data'!$AS$4)</f>
        <v/>
      </c>
      <c r="AT51" s="19"/>
      <c r="AU51" s="18" t="str">
        <f>IF(M51="","",AI51-'Patient Data'!$AU$4)</f>
        <v/>
      </c>
      <c r="AW51" s="19"/>
      <c r="AX51" s="18" t="str">
        <f t="shared" si="7"/>
        <v/>
      </c>
      <c r="AY51" s="18" t="str">
        <f t="shared" si="8"/>
        <v/>
      </c>
      <c r="AZ51" s="19"/>
      <c r="BO51" s="62" t="str">
        <f t="shared" si="16"/>
        <v/>
      </c>
      <c r="BP51" s="62" t="str">
        <f t="shared" si="17"/>
        <v/>
      </c>
      <c r="BQ51" s="62" t="str">
        <f t="shared" si="18"/>
        <v/>
      </c>
      <c r="BR51" s="62" t="str">
        <f t="shared" si="19"/>
        <v/>
      </c>
      <c r="BS51" s="62" t="str">
        <f t="shared" si="20"/>
        <v/>
      </c>
      <c r="BT51" s="62" t="str">
        <f t="shared" si="21"/>
        <v/>
      </c>
      <c r="BU51" s="62" t="str">
        <f t="shared" si="22"/>
        <v/>
      </c>
      <c r="BV51" s="62" t="str">
        <f t="shared" si="23"/>
        <v/>
      </c>
      <c r="BW51" s="62" t="str">
        <f t="shared" si="24"/>
        <v/>
      </c>
    </row>
    <row r="52" spans="1:75" s="13" customFormat="1" ht="38.25" customHeight="1" thickBot="1">
      <c r="A52" s="49">
        <f t="shared" si="25"/>
        <v>0</v>
      </c>
      <c r="B52" s="49" t="str">
        <f t="shared" si="26"/>
        <v>1-25</v>
      </c>
      <c r="C52" s="34"/>
      <c r="D52" s="92" t="str">
        <f>$A52&amp;"-"&amp;$B52&amp;"-"&amp;TEXT(ROWS(D$5:D52),"000")</f>
        <v>0-1-25-048</v>
      </c>
      <c r="E52" s="4"/>
      <c r="F52" s="4"/>
      <c r="G52" s="4"/>
      <c r="H52" s="4"/>
      <c r="I52" s="27"/>
      <c r="J52" s="4"/>
      <c r="K52" s="4"/>
      <c r="L52" s="4"/>
      <c r="M52" s="4"/>
      <c r="N52" s="57"/>
      <c r="O52" s="61"/>
      <c r="P52" s="63"/>
      <c r="Q52" s="68"/>
      <c r="R52" s="68"/>
      <c r="S52" s="68"/>
      <c r="T52" s="68"/>
      <c r="U52" s="70"/>
      <c r="V52" s="70"/>
      <c r="W52" s="70"/>
      <c r="X52" s="70"/>
      <c r="Y52" s="70"/>
      <c r="Z52" s="70"/>
      <c r="AA52" s="70"/>
      <c r="AB52" s="70"/>
      <c r="AC52" s="62" t="str">
        <f t="shared" si="9"/>
        <v/>
      </c>
      <c r="AD52" s="62" t="str">
        <f t="shared" si="10"/>
        <v/>
      </c>
      <c r="AE52" s="62" t="str">
        <f t="shared" si="11"/>
        <v/>
      </c>
      <c r="AF52" s="62" t="str">
        <f t="shared" si="12"/>
        <v/>
      </c>
      <c r="AG52" s="62" t="str">
        <f t="shared" si="13"/>
        <v/>
      </c>
      <c r="AH52" s="63" t="str">
        <f>IF(AG52&lt;'Patient Data'!$AS$4,"Labs complete w/in 45 minutes","")</f>
        <v/>
      </c>
      <c r="AI52" s="62" t="str">
        <f t="shared" si="14"/>
        <v/>
      </c>
      <c r="AJ52" s="63" t="str">
        <f>IF(AI52&lt;'Patient Data'!$AU$4,"tPA w/in 60 minutes","")</f>
        <v/>
      </c>
      <c r="AK52" s="63" t="str">
        <f>IF(AY52&lt;'Patient Data'!$AY$4,"tPA w/in 3 hours","")</f>
        <v/>
      </c>
      <c r="AL52" s="63" t="str">
        <f>IF(AR52&lt;'Patient Data'!$AR$4,"LSN within 3.5 hours","")</f>
        <v/>
      </c>
      <c r="AM52" s="63" t="str">
        <f t="shared" si="6"/>
        <v>-0-0-1-25-048</v>
      </c>
      <c r="AR52" s="18" t="str">
        <f t="shared" si="15"/>
        <v/>
      </c>
      <c r="AS52" s="18" t="str">
        <f>IF(L52="","",AG52-'Patient Data'!$AS$4)</f>
        <v/>
      </c>
      <c r="AT52" s="19"/>
      <c r="AU52" s="18" t="str">
        <f>IF(M52="","",AI52-'Patient Data'!$AU$4)</f>
        <v/>
      </c>
      <c r="AW52" s="19"/>
      <c r="AX52" s="18" t="str">
        <f t="shared" si="7"/>
        <v/>
      </c>
      <c r="AY52" s="18" t="str">
        <f t="shared" si="8"/>
        <v/>
      </c>
      <c r="AZ52" s="19"/>
      <c r="BO52" s="62" t="str">
        <f t="shared" si="16"/>
        <v/>
      </c>
      <c r="BP52" s="62" t="str">
        <f t="shared" si="17"/>
        <v/>
      </c>
      <c r="BQ52" s="62" t="str">
        <f t="shared" si="18"/>
        <v/>
      </c>
      <c r="BR52" s="62" t="str">
        <f t="shared" si="19"/>
        <v/>
      </c>
      <c r="BS52" s="62" t="str">
        <f t="shared" si="20"/>
        <v/>
      </c>
      <c r="BT52" s="62" t="str">
        <f t="shared" si="21"/>
        <v/>
      </c>
      <c r="BU52" s="62" t="str">
        <f t="shared" si="22"/>
        <v/>
      </c>
      <c r="BV52" s="62" t="str">
        <f t="shared" si="23"/>
        <v/>
      </c>
      <c r="BW52" s="62" t="str">
        <f t="shared" si="24"/>
        <v/>
      </c>
    </row>
    <row r="53" spans="1:75" s="13" customFormat="1" ht="38.25" customHeight="1" thickBot="1">
      <c r="A53" s="49">
        <f t="shared" si="25"/>
        <v>0</v>
      </c>
      <c r="B53" s="49" t="str">
        <f t="shared" si="26"/>
        <v>1-25</v>
      </c>
      <c r="C53" s="34"/>
      <c r="D53" s="92" t="str">
        <f>$A53&amp;"-"&amp;$B53&amp;"-"&amp;TEXT(ROWS(D$5:D53),"000")</f>
        <v>0-1-25-049</v>
      </c>
      <c r="E53" s="4"/>
      <c r="F53" s="4"/>
      <c r="G53" s="4"/>
      <c r="H53" s="4"/>
      <c r="I53" s="27"/>
      <c r="J53" s="4"/>
      <c r="K53" s="4"/>
      <c r="L53" s="4"/>
      <c r="M53" s="4"/>
      <c r="N53" s="57"/>
      <c r="O53" s="61"/>
      <c r="P53" s="63"/>
      <c r="Q53" s="68"/>
      <c r="R53" s="68"/>
      <c r="S53" s="68"/>
      <c r="T53" s="68"/>
      <c r="U53" s="70"/>
      <c r="V53" s="70"/>
      <c r="W53" s="70"/>
      <c r="X53" s="70"/>
      <c r="Y53" s="70"/>
      <c r="Z53" s="70"/>
      <c r="AA53" s="70"/>
      <c r="AB53" s="70"/>
      <c r="AC53" s="62" t="str">
        <f t="shared" si="9"/>
        <v/>
      </c>
      <c r="AD53" s="62" t="str">
        <f t="shared" si="10"/>
        <v/>
      </c>
      <c r="AE53" s="62" t="str">
        <f t="shared" si="11"/>
        <v/>
      </c>
      <c r="AF53" s="62" t="str">
        <f t="shared" si="12"/>
        <v/>
      </c>
      <c r="AG53" s="62" t="str">
        <f t="shared" si="13"/>
        <v/>
      </c>
      <c r="AH53" s="63" t="str">
        <f>IF(AG53&lt;'Patient Data'!$AS$4,"Labs complete w/in 45 minutes","")</f>
        <v/>
      </c>
      <c r="AI53" s="62" t="str">
        <f t="shared" si="14"/>
        <v/>
      </c>
      <c r="AJ53" s="63" t="str">
        <f>IF(AI53&lt;'Patient Data'!$AU$4,"tPA w/in 60 minutes","")</f>
        <v/>
      </c>
      <c r="AK53" s="63" t="str">
        <f>IF(AY53&lt;'Patient Data'!$AY$4,"tPA w/in 3 hours","")</f>
        <v/>
      </c>
      <c r="AL53" s="63" t="str">
        <f>IF(AR53&lt;'Patient Data'!$AR$4,"LSN within 3.5 hours","")</f>
        <v/>
      </c>
      <c r="AM53" s="63" t="str">
        <f t="shared" si="6"/>
        <v>-0-0-1-25-049</v>
      </c>
      <c r="AR53" s="18" t="str">
        <f t="shared" si="15"/>
        <v/>
      </c>
      <c r="AS53" s="18" t="str">
        <f>IF(L53="","",AG53-'Patient Data'!$AS$4)</f>
        <v/>
      </c>
      <c r="AT53" s="19"/>
      <c r="AU53" s="18" t="str">
        <f>IF(M53="","",AI53-'Patient Data'!$AU$4)</f>
        <v/>
      </c>
      <c r="AW53" s="19"/>
      <c r="AX53" s="18" t="str">
        <f t="shared" si="7"/>
        <v/>
      </c>
      <c r="AY53" s="18" t="str">
        <f t="shared" si="8"/>
        <v/>
      </c>
      <c r="AZ53" s="19"/>
      <c r="BO53" s="62" t="str">
        <f t="shared" si="16"/>
        <v/>
      </c>
      <c r="BP53" s="62" t="str">
        <f t="shared" si="17"/>
        <v/>
      </c>
      <c r="BQ53" s="62" t="str">
        <f t="shared" si="18"/>
        <v/>
      </c>
      <c r="BR53" s="62" t="str">
        <f t="shared" si="19"/>
        <v/>
      </c>
      <c r="BS53" s="62" t="str">
        <f t="shared" si="20"/>
        <v/>
      </c>
      <c r="BT53" s="62" t="str">
        <f t="shared" si="21"/>
        <v/>
      </c>
      <c r="BU53" s="62" t="str">
        <f t="shared" si="22"/>
        <v/>
      </c>
      <c r="BV53" s="62" t="str">
        <f t="shared" si="23"/>
        <v/>
      </c>
      <c r="BW53" s="62" t="str">
        <f t="shared" si="24"/>
        <v/>
      </c>
    </row>
    <row r="54" spans="1:75" s="13" customFormat="1" ht="38.25" customHeight="1" thickBot="1">
      <c r="A54" s="49">
        <f t="shared" si="25"/>
        <v>0</v>
      </c>
      <c r="B54" s="49" t="str">
        <f t="shared" si="26"/>
        <v>1-25</v>
      </c>
      <c r="C54" s="34"/>
      <c r="D54" s="92" t="str">
        <f>$A54&amp;"-"&amp;$B54&amp;"-"&amp;TEXT(ROWS(D$5:D54),"000")</f>
        <v>0-1-25-050</v>
      </c>
      <c r="E54" s="4"/>
      <c r="F54" s="4"/>
      <c r="G54" s="4"/>
      <c r="H54" s="4"/>
      <c r="I54" s="27"/>
      <c r="J54" s="4"/>
      <c r="K54" s="4"/>
      <c r="L54" s="4"/>
      <c r="M54" s="4"/>
      <c r="N54" s="57"/>
      <c r="O54" s="61"/>
      <c r="P54" s="63"/>
      <c r="Q54" s="68"/>
      <c r="R54" s="68"/>
      <c r="S54" s="68"/>
      <c r="T54" s="68"/>
      <c r="U54" s="70"/>
      <c r="V54" s="70"/>
      <c r="W54" s="70"/>
      <c r="X54" s="70"/>
      <c r="Y54" s="70"/>
      <c r="Z54" s="70"/>
      <c r="AA54" s="70"/>
      <c r="AB54" s="70"/>
      <c r="AC54" s="62" t="str">
        <f t="shared" si="9"/>
        <v/>
      </c>
      <c r="AD54" s="62" t="str">
        <f t="shared" si="10"/>
        <v/>
      </c>
      <c r="AE54" s="62" t="str">
        <f t="shared" si="11"/>
        <v/>
      </c>
      <c r="AF54" s="62" t="str">
        <f t="shared" si="12"/>
        <v/>
      </c>
      <c r="AG54" s="62" t="str">
        <f t="shared" si="13"/>
        <v/>
      </c>
      <c r="AH54" s="63" t="str">
        <f>IF(AG54&lt;'Patient Data'!$AS$4,"Labs complete w/in 45 minutes","")</f>
        <v/>
      </c>
      <c r="AI54" s="62" t="str">
        <f t="shared" si="14"/>
        <v/>
      </c>
      <c r="AJ54" s="63" t="str">
        <f>IF(AI54&lt;'Patient Data'!$AU$4,"tPA w/in 60 minutes","")</f>
        <v/>
      </c>
      <c r="AK54" s="63" t="str">
        <f>IF(AY54&lt;'Patient Data'!$AY$4,"tPA w/in 3 hours","")</f>
        <v/>
      </c>
      <c r="AL54" s="63" t="str">
        <f>IF(AR54&lt;'Patient Data'!$AR$4,"LSN within 3.5 hours","")</f>
        <v/>
      </c>
      <c r="AM54" s="63" t="str">
        <f t="shared" si="6"/>
        <v>-0-0-1-25-050</v>
      </c>
      <c r="AR54" s="18" t="str">
        <f t="shared" si="15"/>
        <v/>
      </c>
      <c r="AS54" s="18" t="str">
        <f>IF(L54="","",AG54-'Patient Data'!$AS$4)</f>
        <v/>
      </c>
      <c r="AT54" s="19"/>
      <c r="AU54" s="18" t="str">
        <f>IF(M54="","",AI54-'Patient Data'!$AU$4)</f>
        <v/>
      </c>
      <c r="AW54" s="19"/>
      <c r="AX54" s="18" t="str">
        <f t="shared" si="7"/>
        <v/>
      </c>
      <c r="AY54" s="18" t="str">
        <f t="shared" si="8"/>
        <v/>
      </c>
      <c r="AZ54" s="19"/>
      <c r="BO54" s="62" t="str">
        <f t="shared" si="16"/>
        <v/>
      </c>
      <c r="BP54" s="62" t="str">
        <f t="shared" si="17"/>
        <v/>
      </c>
      <c r="BQ54" s="62" t="str">
        <f t="shared" si="18"/>
        <v/>
      </c>
      <c r="BR54" s="62" t="str">
        <f t="shared" si="19"/>
        <v/>
      </c>
      <c r="BS54" s="62" t="str">
        <f t="shared" si="20"/>
        <v/>
      </c>
      <c r="BT54" s="62" t="str">
        <f t="shared" si="21"/>
        <v/>
      </c>
      <c r="BU54" s="62" t="str">
        <f t="shared" si="22"/>
        <v/>
      </c>
      <c r="BV54" s="62" t="str">
        <f t="shared" si="23"/>
        <v/>
      </c>
      <c r="BW54" s="62" t="str">
        <f t="shared" si="24"/>
        <v/>
      </c>
    </row>
    <row r="55" spans="1:75" s="13" customFormat="1" ht="38.25" customHeight="1" thickBot="1">
      <c r="A55" s="49">
        <f t="shared" si="25"/>
        <v>0</v>
      </c>
      <c r="B55" s="49" t="str">
        <f t="shared" si="26"/>
        <v>1-25</v>
      </c>
      <c r="C55" s="34"/>
      <c r="D55" s="92" t="str">
        <f>$A55&amp;"-"&amp;$B55&amp;"-"&amp;TEXT(ROWS(D$5:D55),"000")</f>
        <v>0-1-25-051</v>
      </c>
      <c r="E55" s="4"/>
      <c r="F55" s="4"/>
      <c r="G55" s="4"/>
      <c r="H55" s="4"/>
      <c r="I55" s="27"/>
      <c r="J55" s="4"/>
      <c r="K55" s="4"/>
      <c r="L55" s="4"/>
      <c r="M55" s="4"/>
      <c r="N55" s="57"/>
      <c r="O55" s="61"/>
      <c r="P55" s="63"/>
      <c r="Q55" s="68"/>
      <c r="R55" s="68"/>
      <c r="S55" s="68"/>
      <c r="T55" s="68"/>
      <c r="U55" s="70"/>
      <c r="V55" s="70"/>
      <c r="W55" s="70"/>
      <c r="X55" s="70"/>
      <c r="Y55" s="70"/>
      <c r="Z55" s="70"/>
      <c r="AA55" s="70"/>
      <c r="AB55" s="70"/>
      <c r="AC55" s="62" t="str">
        <f t="shared" si="9"/>
        <v/>
      </c>
      <c r="AD55" s="62" t="str">
        <f t="shared" si="10"/>
        <v/>
      </c>
      <c r="AE55" s="62" t="str">
        <f t="shared" si="11"/>
        <v/>
      </c>
      <c r="AF55" s="62" t="str">
        <f t="shared" si="12"/>
        <v/>
      </c>
      <c r="AG55" s="62" t="str">
        <f t="shared" si="13"/>
        <v/>
      </c>
      <c r="AH55" s="63" t="str">
        <f>IF(AG55&lt;'Patient Data'!$AS$4,"Labs complete w/in 45 minutes","")</f>
        <v/>
      </c>
      <c r="AI55" s="62" t="str">
        <f t="shared" si="14"/>
        <v/>
      </c>
      <c r="AJ55" s="63" t="str">
        <f>IF(AI55&lt;'Patient Data'!$AU$4,"tPA w/in 60 minutes","")</f>
        <v/>
      </c>
      <c r="AK55" s="63" t="str">
        <f>IF(AY55&lt;'Patient Data'!$AY$4,"tPA w/in 3 hours","")</f>
        <v/>
      </c>
      <c r="AL55" s="63" t="str">
        <f>IF(AR55&lt;'Patient Data'!$AR$4,"LSN within 3.5 hours","")</f>
        <v/>
      </c>
      <c r="AM55" s="63" t="str">
        <f t="shared" si="6"/>
        <v>-0-0-1-25-051</v>
      </c>
      <c r="AR55" s="18" t="str">
        <f t="shared" si="15"/>
        <v/>
      </c>
      <c r="AS55" s="18" t="str">
        <f>IF(L55="","",AG55-'Patient Data'!$AS$4)</f>
        <v/>
      </c>
      <c r="AT55" s="19"/>
      <c r="AU55" s="18" t="str">
        <f>IF(M55="","",AI55-'Patient Data'!$AU$4)</f>
        <v/>
      </c>
      <c r="AW55" s="19"/>
      <c r="AX55" s="18" t="str">
        <f t="shared" si="7"/>
        <v/>
      </c>
      <c r="AY55" s="18" t="str">
        <f t="shared" si="8"/>
        <v/>
      </c>
      <c r="AZ55" s="19"/>
      <c r="BO55" s="62" t="str">
        <f t="shared" si="16"/>
        <v/>
      </c>
      <c r="BP55" s="62" t="str">
        <f t="shared" si="17"/>
        <v/>
      </c>
      <c r="BQ55" s="62" t="str">
        <f t="shared" si="18"/>
        <v/>
      </c>
      <c r="BR55" s="62" t="str">
        <f t="shared" si="19"/>
        <v/>
      </c>
      <c r="BS55" s="62" t="str">
        <f t="shared" si="20"/>
        <v/>
      </c>
      <c r="BT55" s="62" t="str">
        <f t="shared" si="21"/>
        <v/>
      </c>
      <c r="BU55" s="62" t="str">
        <f t="shared" si="22"/>
        <v/>
      </c>
      <c r="BV55" s="62" t="str">
        <f t="shared" si="23"/>
        <v/>
      </c>
      <c r="BW55" s="62" t="str">
        <f t="shared" si="24"/>
        <v/>
      </c>
    </row>
    <row r="56" spans="1:75" s="13" customFormat="1" ht="38.25" customHeight="1" thickBot="1">
      <c r="A56" s="49">
        <f t="shared" si="25"/>
        <v>0</v>
      </c>
      <c r="B56" s="49" t="str">
        <f t="shared" si="26"/>
        <v>1-25</v>
      </c>
      <c r="C56" s="34"/>
      <c r="D56" s="92" t="str">
        <f>$A56&amp;"-"&amp;$B56&amp;"-"&amp;TEXT(ROWS(D$5:D56),"000")</f>
        <v>0-1-25-052</v>
      </c>
      <c r="E56" s="4"/>
      <c r="F56" s="4"/>
      <c r="G56" s="4"/>
      <c r="H56" s="4"/>
      <c r="I56" s="27"/>
      <c r="J56" s="4"/>
      <c r="K56" s="4"/>
      <c r="L56" s="4"/>
      <c r="M56" s="4"/>
      <c r="N56" s="57"/>
      <c r="O56" s="61"/>
      <c r="P56" s="63"/>
      <c r="Q56" s="68"/>
      <c r="R56" s="68"/>
      <c r="S56" s="68"/>
      <c r="T56" s="68"/>
      <c r="U56" s="70"/>
      <c r="V56" s="70"/>
      <c r="W56" s="70"/>
      <c r="X56" s="70"/>
      <c r="Y56" s="70"/>
      <c r="Z56" s="70"/>
      <c r="AA56" s="70"/>
      <c r="AB56" s="70"/>
      <c r="AC56" s="62" t="str">
        <f t="shared" si="9"/>
        <v/>
      </c>
      <c r="AD56" s="62" t="str">
        <f t="shared" si="10"/>
        <v/>
      </c>
      <c r="AE56" s="62" t="str">
        <f t="shared" si="11"/>
        <v/>
      </c>
      <c r="AF56" s="62" t="str">
        <f t="shared" si="12"/>
        <v/>
      </c>
      <c r="AG56" s="62" t="str">
        <f t="shared" si="13"/>
        <v/>
      </c>
      <c r="AH56" s="63" t="str">
        <f>IF(AG56&lt;'Patient Data'!$AS$4,"Labs complete w/in 45 minutes","")</f>
        <v/>
      </c>
      <c r="AI56" s="62" t="str">
        <f t="shared" si="14"/>
        <v/>
      </c>
      <c r="AJ56" s="63" t="str">
        <f>IF(AI56&lt;'Patient Data'!$AU$4,"tPA w/in 60 minutes","")</f>
        <v/>
      </c>
      <c r="AK56" s="63" t="str">
        <f>IF(AY56&lt;'Patient Data'!$AY$4,"tPA w/in 3 hours","")</f>
        <v/>
      </c>
      <c r="AL56" s="63" t="str">
        <f>IF(AR56&lt;'Patient Data'!$AR$4,"LSN within 3.5 hours","")</f>
        <v/>
      </c>
      <c r="AM56" s="63" t="str">
        <f t="shared" si="6"/>
        <v>-0-0-1-25-052</v>
      </c>
      <c r="AR56" s="18" t="str">
        <f t="shared" si="15"/>
        <v/>
      </c>
      <c r="AS56" s="18" t="str">
        <f>IF(L56="","",AG56-'Patient Data'!$AS$4)</f>
        <v/>
      </c>
      <c r="AT56" s="19"/>
      <c r="AU56" s="18" t="str">
        <f>IF(M56="","",AI56-'Patient Data'!$AU$4)</f>
        <v/>
      </c>
      <c r="AW56" s="19"/>
      <c r="AX56" s="18" t="str">
        <f t="shared" si="7"/>
        <v/>
      </c>
      <c r="AY56" s="18" t="str">
        <f t="shared" si="8"/>
        <v/>
      </c>
      <c r="AZ56" s="19"/>
      <c r="BO56" s="62" t="str">
        <f t="shared" si="16"/>
        <v/>
      </c>
      <c r="BP56" s="62" t="str">
        <f t="shared" si="17"/>
        <v/>
      </c>
      <c r="BQ56" s="62" t="str">
        <f t="shared" si="18"/>
        <v/>
      </c>
      <c r="BR56" s="62" t="str">
        <f t="shared" si="19"/>
        <v/>
      </c>
      <c r="BS56" s="62" t="str">
        <f t="shared" si="20"/>
        <v/>
      </c>
      <c r="BT56" s="62" t="str">
        <f t="shared" si="21"/>
        <v/>
      </c>
      <c r="BU56" s="62" t="str">
        <f t="shared" si="22"/>
        <v/>
      </c>
      <c r="BV56" s="62" t="str">
        <f t="shared" si="23"/>
        <v/>
      </c>
      <c r="BW56" s="62" t="str">
        <f t="shared" si="24"/>
        <v/>
      </c>
    </row>
    <row r="57" spans="1:75" s="13" customFormat="1" ht="38.25" customHeight="1" thickBot="1">
      <c r="A57" s="49">
        <f t="shared" si="25"/>
        <v>0</v>
      </c>
      <c r="B57" s="49" t="str">
        <f t="shared" si="26"/>
        <v>1-25</v>
      </c>
      <c r="C57" s="34"/>
      <c r="D57" s="92" t="str">
        <f>$A57&amp;"-"&amp;$B57&amp;"-"&amp;TEXT(ROWS(D$5:D57),"000")</f>
        <v>0-1-25-053</v>
      </c>
      <c r="E57" s="4"/>
      <c r="F57" s="4"/>
      <c r="G57" s="4"/>
      <c r="H57" s="4"/>
      <c r="I57" s="27"/>
      <c r="J57" s="4"/>
      <c r="K57" s="4"/>
      <c r="L57" s="4"/>
      <c r="M57" s="4"/>
      <c r="N57" s="57"/>
      <c r="O57" s="61"/>
      <c r="P57" s="63"/>
      <c r="Q57" s="68"/>
      <c r="R57" s="68"/>
      <c r="S57" s="68"/>
      <c r="T57" s="68"/>
      <c r="U57" s="70"/>
      <c r="V57" s="70"/>
      <c r="W57" s="70"/>
      <c r="X57" s="70"/>
      <c r="Y57" s="70"/>
      <c r="Z57" s="70"/>
      <c r="AA57" s="70"/>
      <c r="AB57" s="70"/>
      <c r="AC57" s="62" t="str">
        <f t="shared" si="9"/>
        <v/>
      </c>
      <c r="AD57" s="62" t="str">
        <f t="shared" si="10"/>
        <v/>
      </c>
      <c r="AE57" s="62" t="str">
        <f t="shared" si="11"/>
        <v/>
      </c>
      <c r="AF57" s="62" t="str">
        <f t="shared" si="12"/>
        <v/>
      </c>
      <c r="AG57" s="62" t="str">
        <f t="shared" si="13"/>
        <v/>
      </c>
      <c r="AH57" s="63" t="str">
        <f>IF(AG57&lt;'Patient Data'!$AS$4,"Labs complete w/in 45 minutes","")</f>
        <v/>
      </c>
      <c r="AI57" s="62" t="str">
        <f t="shared" si="14"/>
        <v/>
      </c>
      <c r="AJ57" s="63" t="str">
        <f>IF(AI57&lt;'Patient Data'!$AU$4,"tPA w/in 60 minutes","")</f>
        <v/>
      </c>
      <c r="AK57" s="63" t="str">
        <f>IF(AY57&lt;'Patient Data'!$AY$4,"tPA w/in 3 hours","")</f>
        <v/>
      </c>
      <c r="AL57" s="63" t="str">
        <f>IF(AR57&lt;'Patient Data'!$AR$4,"LSN within 3.5 hours","")</f>
        <v/>
      </c>
      <c r="AM57" s="63" t="str">
        <f t="shared" si="6"/>
        <v>-0-0-1-25-053</v>
      </c>
      <c r="AR57" s="18" t="str">
        <f t="shared" si="15"/>
        <v/>
      </c>
      <c r="AS57" s="18" t="str">
        <f>IF(L57="","",AG57-'Patient Data'!$AS$4)</f>
        <v/>
      </c>
      <c r="AT57" s="19"/>
      <c r="AU57" s="18" t="str">
        <f>IF(M57="","",AI57-'Patient Data'!$AU$4)</f>
        <v/>
      </c>
      <c r="AW57" s="19"/>
      <c r="AX57" s="18" t="str">
        <f t="shared" si="7"/>
        <v/>
      </c>
      <c r="AY57" s="18" t="str">
        <f t="shared" si="8"/>
        <v/>
      </c>
      <c r="AZ57" s="19"/>
      <c r="BO57" s="62" t="str">
        <f t="shared" si="16"/>
        <v/>
      </c>
      <c r="BP57" s="62" t="str">
        <f t="shared" si="17"/>
        <v/>
      </c>
      <c r="BQ57" s="62" t="str">
        <f t="shared" si="18"/>
        <v/>
      </c>
      <c r="BR57" s="62" t="str">
        <f t="shared" si="19"/>
        <v/>
      </c>
      <c r="BS57" s="62" t="str">
        <f t="shared" si="20"/>
        <v/>
      </c>
      <c r="BT57" s="62" t="str">
        <f t="shared" si="21"/>
        <v/>
      </c>
      <c r="BU57" s="62" t="str">
        <f t="shared" si="22"/>
        <v/>
      </c>
      <c r="BV57" s="62" t="str">
        <f t="shared" si="23"/>
        <v/>
      </c>
      <c r="BW57" s="62" t="str">
        <f t="shared" si="24"/>
        <v/>
      </c>
    </row>
    <row r="58" spans="1:75" s="13" customFormat="1" ht="38.25" customHeight="1" thickBot="1">
      <c r="A58" s="49">
        <f t="shared" si="25"/>
        <v>0</v>
      </c>
      <c r="B58" s="49" t="str">
        <f t="shared" si="26"/>
        <v>1-25</v>
      </c>
      <c r="C58" s="34"/>
      <c r="D58" s="92" t="str">
        <f>$A58&amp;"-"&amp;$B58&amp;"-"&amp;TEXT(ROWS(D$5:D58),"000")</f>
        <v>0-1-25-054</v>
      </c>
      <c r="E58" s="4"/>
      <c r="F58" s="4"/>
      <c r="G58" s="4"/>
      <c r="H58" s="4"/>
      <c r="I58" s="27"/>
      <c r="J58" s="4"/>
      <c r="K58" s="4"/>
      <c r="L58" s="4"/>
      <c r="M58" s="4"/>
      <c r="N58" s="57"/>
      <c r="O58" s="61"/>
      <c r="P58" s="63"/>
      <c r="Q58" s="68"/>
      <c r="R58" s="68"/>
      <c r="S58" s="68"/>
      <c r="T58" s="68"/>
      <c r="U58" s="70"/>
      <c r="V58" s="70"/>
      <c r="W58" s="70"/>
      <c r="X58" s="70"/>
      <c r="Y58" s="70"/>
      <c r="Z58" s="70"/>
      <c r="AA58" s="70"/>
      <c r="AB58" s="70"/>
      <c r="AC58" s="62" t="str">
        <f t="shared" si="9"/>
        <v/>
      </c>
      <c r="AD58" s="62" t="str">
        <f t="shared" si="10"/>
        <v/>
      </c>
      <c r="AE58" s="62" t="str">
        <f t="shared" si="11"/>
        <v/>
      </c>
      <c r="AF58" s="62" t="str">
        <f t="shared" si="12"/>
        <v/>
      </c>
      <c r="AG58" s="62" t="str">
        <f t="shared" si="13"/>
        <v/>
      </c>
      <c r="AH58" s="63" t="str">
        <f>IF(AG58&lt;'Patient Data'!$AS$4,"Labs complete w/in 45 minutes","")</f>
        <v/>
      </c>
      <c r="AI58" s="62" t="str">
        <f t="shared" si="14"/>
        <v/>
      </c>
      <c r="AJ58" s="63" t="str">
        <f>IF(AI58&lt;'Patient Data'!$AU$4,"tPA w/in 60 minutes","")</f>
        <v/>
      </c>
      <c r="AK58" s="63" t="str">
        <f>IF(AY58&lt;'Patient Data'!$AY$4,"tPA w/in 3 hours","")</f>
        <v/>
      </c>
      <c r="AL58" s="63" t="str">
        <f>IF(AR58&lt;'Patient Data'!$AR$4,"LSN within 3.5 hours","")</f>
        <v/>
      </c>
      <c r="AM58" s="63" t="str">
        <f t="shared" si="6"/>
        <v>-0-0-1-25-054</v>
      </c>
      <c r="AR58" s="18" t="str">
        <f t="shared" si="15"/>
        <v/>
      </c>
      <c r="AS58" s="18" t="str">
        <f>IF(L58="","",AG58-'Patient Data'!$AS$4)</f>
        <v/>
      </c>
      <c r="AT58" s="19"/>
      <c r="AU58" s="18" t="str">
        <f>IF(M58="","",AI58-'Patient Data'!$AU$4)</f>
        <v/>
      </c>
      <c r="AW58" s="19"/>
      <c r="AX58" s="18" t="str">
        <f t="shared" si="7"/>
        <v/>
      </c>
      <c r="AY58" s="18" t="str">
        <f t="shared" si="8"/>
        <v/>
      </c>
      <c r="AZ58" s="19"/>
      <c r="BO58" s="62" t="str">
        <f t="shared" si="16"/>
        <v/>
      </c>
      <c r="BP58" s="62" t="str">
        <f t="shared" si="17"/>
        <v/>
      </c>
      <c r="BQ58" s="62" t="str">
        <f t="shared" si="18"/>
        <v/>
      </c>
      <c r="BR58" s="62" t="str">
        <f t="shared" si="19"/>
        <v/>
      </c>
      <c r="BS58" s="62" t="str">
        <f t="shared" si="20"/>
        <v/>
      </c>
      <c r="BT58" s="62" t="str">
        <f t="shared" si="21"/>
        <v/>
      </c>
      <c r="BU58" s="62" t="str">
        <f t="shared" si="22"/>
        <v/>
      </c>
      <c r="BV58" s="62" t="str">
        <f t="shared" si="23"/>
        <v/>
      </c>
      <c r="BW58" s="62" t="str">
        <f t="shared" si="24"/>
        <v/>
      </c>
    </row>
    <row r="59" spans="1:75" s="13" customFormat="1" ht="38.25" customHeight="1" thickBot="1">
      <c r="A59" s="49">
        <f t="shared" si="25"/>
        <v>0</v>
      </c>
      <c r="B59" s="49" t="str">
        <f t="shared" si="26"/>
        <v>1-25</v>
      </c>
      <c r="C59" s="34"/>
      <c r="D59" s="92" t="str">
        <f>$A59&amp;"-"&amp;$B59&amp;"-"&amp;TEXT(ROWS(D$5:D59),"000")</f>
        <v>0-1-25-055</v>
      </c>
      <c r="E59" s="4"/>
      <c r="F59" s="4"/>
      <c r="G59" s="4"/>
      <c r="H59" s="4"/>
      <c r="I59" s="27"/>
      <c r="J59" s="4"/>
      <c r="K59" s="4"/>
      <c r="L59" s="4"/>
      <c r="M59" s="4"/>
      <c r="N59" s="57"/>
      <c r="O59" s="61"/>
      <c r="P59" s="63"/>
      <c r="Q59" s="68"/>
      <c r="R59" s="68"/>
      <c r="S59" s="68"/>
      <c r="T59" s="68"/>
      <c r="U59" s="70"/>
      <c r="V59" s="70"/>
      <c r="W59" s="70"/>
      <c r="X59" s="70"/>
      <c r="Y59" s="70"/>
      <c r="Z59" s="70"/>
      <c r="AA59" s="70"/>
      <c r="AB59" s="70"/>
      <c r="AC59" s="62" t="str">
        <f t="shared" si="9"/>
        <v/>
      </c>
      <c r="AD59" s="62" t="str">
        <f t="shared" si="10"/>
        <v/>
      </c>
      <c r="AE59" s="62" t="str">
        <f t="shared" si="11"/>
        <v/>
      </c>
      <c r="AF59" s="62" t="str">
        <f t="shared" si="12"/>
        <v/>
      </c>
      <c r="AG59" s="62" t="str">
        <f t="shared" si="13"/>
        <v/>
      </c>
      <c r="AH59" s="63" t="str">
        <f>IF(AG59&lt;'Patient Data'!$AS$4,"Labs complete w/in 45 minutes","")</f>
        <v/>
      </c>
      <c r="AI59" s="62" t="str">
        <f t="shared" si="14"/>
        <v/>
      </c>
      <c r="AJ59" s="63" t="str">
        <f>IF(AI59&lt;'Patient Data'!$AU$4,"tPA w/in 60 minutes","")</f>
        <v/>
      </c>
      <c r="AK59" s="63" t="str">
        <f>IF(AY59&lt;'Patient Data'!$AY$4,"tPA w/in 3 hours","")</f>
        <v/>
      </c>
      <c r="AL59" s="63" t="str">
        <f>IF(AR59&lt;'Patient Data'!$AR$4,"LSN within 3.5 hours","")</f>
        <v/>
      </c>
      <c r="AM59" s="63" t="str">
        <f t="shared" si="6"/>
        <v>-0-0-1-25-055</v>
      </c>
      <c r="AR59" s="18" t="str">
        <f t="shared" si="15"/>
        <v/>
      </c>
      <c r="AS59" s="18" t="str">
        <f>IF(L59="","",AG59-'Patient Data'!$AS$4)</f>
        <v/>
      </c>
      <c r="AT59" s="19"/>
      <c r="AU59" s="18" t="str">
        <f>IF(M59="","",AI59-'Patient Data'!$AU$4)</f>
        <v/>
      </c>
      <c r="AW59" s="19"/>
      <c r="AX59" s="18" t="str">
        <f t="shared" si="7"/>
        <v/>
      </c>
      <c r="AY59" s="18" t="str">
        <f t="shared" si="8"/>
        <v/>
      </c>
      <c r="AZ59" s="19"/>
      <c r="BO59" s="62" t="str">
        <f t="shared" si="16"/>
        <v/>
      </c>
      <c r="BP59" s="62" t="str">
        <f t="shared" si="17"/>
        <v/>
      </c>
      <c r="BQ59" s="62" t="str">
        <f t="shared" si="18"/>
        <v/>
      </c>
      <c r="BR59" s="62" t="str">
        <f t="shared" si="19"/>
        <v/>
      </c>
      <c r="BS59" s="62" t="str">
        <f t="shared" si="20"/>
        <v/>
      </c>
      <c r="BT59" s="62" t="str">
        <f t="shared" si="21"/>
        <v/>
      </c>
      <c r="BU59" s="62" t="str">
        <f t="shared" si="22"/>
        <v/>
      </c>
      <c r="BV59" s="62" t="str">
        <f t="shared" si="23"/>
        <v/>
      </c>
      <c r="BW59" s="62" t="str">
        <f t="shared" si="24"/>
        <v/>
      </c>
    </row>
    <row r="60" spans="1:75" s="13" customFormat="1" ht="38.25" customHeight="1" thickBot="1">
      <c r="A60" s="49">
        <f t="shared" si="25"/>
        <v>0</v>
      </c>
      <c r="B60" s="49" t="str">
        <f t="shared" si="26"/>
        <v>1-25</v>
      </c>
      <c r="C60" s="34"/>
      <c r="D60" s="92" t="str">
        <f>$A60&amp;"-"&amp;$B60&amp;"-"&amp;TEXT(ROWS(D$5:D60),"000")</f>
        <v>0-1-25-056</v>
      </c>
      <c r="E60" s="4"/>
      <c r="F60" s="4"/>
      <c r="G60" s="4"/>
      <c r="H60" s="4"/>
      <c r="I60" s="27"/>
      <c r="J60" s="4"/>
      <c r="K60" s="4"/>
      <c r="L60" s="4"/>
      <c r="M60" s="4"/>
      <c r="N60" s="57"/>
      <c r="O60" s="61"/>
      <c r="P60" s="63"/>
      <c r="Q60" s="68"/>
      <c r="R60" s="68"/>
      <c r="S60" s="68"/>
      <c r="T60" s="68"/>
      <c r="U60" s="70"/>
      <c r="V60" s="70"/>
      <c r="W60" s="70"/>
      <c r="X60" s="70"/>
      <c r="Y60" s="70"/>
      <c r="Z60" s="70"/>
      <c r="AA60" s="70"/>
      <c r="AB60" s="70"/>
      <c r="AC60" s="62" t="str">
        <f t="shared" si="9"/>
        <v/>
      </c>
      <c r="AD60" s="62" t="str">
        <f t="shared" si="10"/>
        <v/>
      </c>
      <c r="AE60" s="62" t="str">
        <f t="shared" si="11"/>
        <v/>
      </c>
      <c r="AF60" s="62" t="str">
        <f t="shared" si="12"/>
        <v/>
      </c>
      <c r="AG60" s="62" t="str">
        <f t="shared" si="13"/>
        <v/>
      </c>
      <c r="AH60" s="63" t="str">
        <f>IF(AG60&lt;'Patient Data'!$AS$4,"Labs complete w/in 45 minutes","")</f>
        <v/>
      </c>
      <c r="AI60" s="62" t="str">
        <f t="shared" si="14"/>
        <v/>
      </c>
      <c r="AJ60" s="63" t="str">
        <f>IF(AI60&lt;'Patient Data'!$AU$4,"tPA w/in 60 minutes","")</f>
        <v/>
      </c>
      <c r="AK60" s="63" t="str">
        <f>IF(AY60&lt;'Patient Data'!$AY$4,"tPA w/in 3 hours","")</f>
        <v/>
      </c>
      <c r="AL60" s="63" t="str">
        <f>IF(AR60&lt;'Patient Data'!$AR$4,"LSN within 3.5 hours","")</f>
        <v/>
      </c>
      <c r="AM60" s="63" t="str">
        <f t="shared" si="6"/>
        <v>-0-0-1-25-056</v>
      </c>
      <c r="AR60" s="18" t="str">
        <f t="shared" si="15"/>
        <v/>
      </c>
      <c r="AS60" s="18" t="str">
        <f>IF(L60="","",AG60-'Patient Data'!$AS$4)</f>
        <v/>
      </c>
      <c r="AT60" s="19"/>
      <c r="AU60" s="18" t="str">
        <f>IF(M60="","",AI60-'Patient Data'!$AU$4)</f>
        <v/>
      </c>
      <c r="AW60" s="19"/>
      <c r="AX60" s="18" t="str">
        <f t="shared" si="7"/>
        <v/>
      </c>
      <c r="AY60" s="18" t="str">
        <f t="shared" si="8"/>
        <v/>
      </c>
      <c r="AZ60" s="19"/>
      <c r="BO60" s="62" t="str">
        <f t="shared" si="16"/>
        <v/>
      </c>
      <c r="BP60" s="62" t="str">
        <f t="shared" si="17"/>
        <v/>
      </c>
      <c r="BQ60" s="62" t="str">
        <f t="shared" si="18"/>
        <v/>
      </c>
      <c r="BR60" s="62" t="str">
        <f t="shared" si="19"/>
        <v/>
      </c>
      <c r="BS60" s="62" t="str">
        <f t="shared" si="20"/>
        <v/>
      </c>
      <c r="BT60" s="62" t="str">
        <f t="shared" si="21"/>
        <v/>
      </c>
      <c r="BU60" s="62" t="str">
        <f t="shared" si="22"/>
        <v/>
      </c>
      <c r="BV60" s="62" t="str">
        <f t="shared" si="23"/>
        <v/>
      </c>
      <c r="BW60" s="62" t="str">
        <f t="shared" si="24"/>
        <v/>
      </c>
    </row>
    <row r="61" spans="1:75" s="13" customFormat="1" ht="38.25" customHeight="1" thickBot="1">
      <c r="A61" s="49">
        <f t="shared" si="25"/>
        <v>0</v>
      </c>
      <c r="B61" s="49" t="str">
        <f t="shared" si="26"/>
        <v>1-25</v>
      </c>
      <c r="C61" s="34"/>
      <c r="D61" s="92" t="str">
        <f>$A61&amp;"-"&amp;$B61&amp;"-"&amp;TEXT(ROWS(D$5:D61),"000")</f>
        <v>0-1-25-057</v>
      </c>
      <c r="E61" s="4"/>
      <c r="F61" s="4"/>
      <c r="G61" s="4"/>
      <c r="H61" s="4"/>
      <c r="I61" s="27"/>
      <c r="J61" s="4"/>
      <c r="K61" s="4"/>
      <c r="L61" s="4"/>
      <c r="M61" s="4"/>
      <c r="N61" s="57"/>
      <c r="O61" s="61"/>
      <c r="P61" s="63"/>
      <c r="Q61" s="68"/>
      <c r="R61" s="68"/>
      <c r="S61" s="68"/>
      <c r="T61" s="68"/>
      <c r="U61" s="70"/>
      <c r="V61" s="70"/>
      <c r="W61" s="70"/>
      <c r="X61" s="70"/>
      <c r="Y61" s="70"/>
      <c r="Z61" s="70"/>
      <c r="AA61" s="70"/>
      <c r="AB61" s="70"/>
      <c r="AC61" s="62" t="str">
        <f t="shared" si="9"/>
        <v/>
      </c>
      <c r="AD61" s="62" t="str">
        <f t="shared" si="10"/>
        <v/>
      </c>
      <c r="AE61" s="62" t="str">
        <f t="shared" si="11"/>
        <v/>
      </c>
      <c r="AF61" s="62" t="str">
        <f t="shared" si="12"/>
        <v/>
      </c>
      <c r="AG61" s="62" t="str">
        <f t="shared" si="13"/>
        <v/>
      </c>
      <c r="AH61" s="63" t="str">
        <f>IF(AG61&lt;'Patient Data'!$AS$4,"Labs complete w/in 45 minutes","")</f>
        <v/>
      </c>
      <c r="AI61" s="62" t="str">
        <f t="shared" si="14"/>
        <v/>
      </c>
      <c r="AJ61" s="63" t="str">
        <f>IF(AI61&lt;'Patient Data'!$AU$4,"tPA w/in 60 minutes","")</f>
        <v/>
      </c>
      <c r="AK61" s="63" t="str">
        <f>IF(AY61&lt;'Patient Data'!$AY$4,"tPA w/in 3 hours","")</f>
        <v/>
      </c>
      <c r="AL61" s="63" t="str">
        <f>IF(AR61&lt;'Patient Data'!$AR$4,"LSN within 3.5 hours","")</f>
        <v/>
      </c>
      <c r="AM61" s="63" t="str">
        <f t="shared" si="6"/>
        <v>-0-0-1-25-057</v>
      </c>
      <c r="AR61" s="18" t="str">
        <f t="shared" si="15"/>
        <v/>
      </c>
      <c r="AS61" s="18" t="str">
        <f>IF(L61="","",AG61-'Patient Data'!$AS$4)</f>
        <v/>
      </c>
      <c r="AT61" s="19"/>
      <c r="AU61" s="18" t="str">
        <f>IF(M61="","",AI61-'Patient Data'!$AU$4)</f>
        <v/>
      </c>
      <c r="AW61" s="19"/>
      <c r="AX61" s="18" t="str">
        <f t="shared" si="7"/>
        <v/>
      </c>
      <c r="AY61" s="18" t="str">
        <f t="shared" si="8"/>
        <v/>
      </c>
      <c r="AZ61" s="19"/>
      <c r="BO61" s="62" t="str">
        <f t="shared" si="16"/>
        <v/>
      </c>
      <c r="BP61" s="62" t="str">
        <f t="shared" si="17"/>
        <v/>
      </c>
      <c r="BQ61" s="62" t="str">
        <f t="shared" si="18"/>
        <v/>
      </c>
      <c r="BR61" s="62" t="str">
        <f t="shared" si="19"/>
        <v/>
      </c>
      <c r="BS61" s="62" t="str">
        <f t="shared" si="20"/>
        <v/>
      </c>
      <c r="BT61" s="62" t="str">
        <f t="shared" si="21"/>
        <v/>
      </c>
      <c r="BU61" s="62" t="str">
        <f t="shared" si="22"/>
        <v/>
      </c>
      <c r="BV61" s="62" t="str">
        <f t="shared" si="23"/>
        <v/>
      </c>
      <c r="BW61" s="62" t="str">
        <f t="shared" si="24"/>
        <v/>
      </c>
    </row>
    <row r="62" spans="1:75" s="13" customFormat="1" ht="38.25" customHeight="1" thickBot="1">
      <c r="A62" s="49">
        <f t="shared" si="25"/>
        <v>0</v>
      </c>
      <c r="B62" s="49" t="str">
        <f t="shared" si="26"/>
        <v>1-25</v>
      </c>
      <c r="C62" s="34"/>
      <c r="D62" s="92" t="str">
        <f>$A62&amp;"-"&amp;$B62&amp;"-"&amp;TEXT(ROWS(D$5:D62),"000")</f>
        <v>0-1-25-058</v>
      </c>
      <c r="E62" s="4"/>
      <c r="F62" s="4"/>
      <c r="G62" s="4"/>
      <c r="H62" s="4"/>
      <c r="I62" s="27"/>
      <c r="J62" s="4"/>
      <c r="K62" s="4"/>
      <c r="L62" s="4"/>
      <c r="M62" s="4"/>
      <c r="N62" s="57"/>
      <c r="O62" s="61"/>
      <c r="P62" s="63"/>
      <c r="Q62" s="68"/>
      <c r="R62" s="68"/>
      <c r="S62" s="68"/>
      <c r="T62" s="68"/>
      <c r="U62" s="70"/>
      <c r="V62" s="70"/>
      <c r="W62" s="70"/>
      <c r="X62" s="70"/>
      <c r="Y62" s="70"/>
      <c r="Z62" s="70"/>
      <c r="AA62" s="70"/>
      <c r="AB62" s="70"/>
      <c r="AC62" s="62" t="str">
        <f t="shared" si="9"/>
        <v/>
      </c>
      <c r="AD62" s="62" t="str">
        <f t="shared" si="10"/>
        <v/>
      </c>
      <c r="AE62" s="62" t="str">
        <f t="shared" si="11"/>
        <v/>
      </c>
      <c r="AF62" s="62" t="str">
        <f t="shared" si="12"/>
        <v/>
      </c>
      <c r="AG62" s="62" t="str">
        <f t="shared" si="13"/>
        <v/>
      </c>
      <c r="AH62" s="63" t="str">
        <f>IF(AG62&lt;'Patient Data'!$AS$4,"Labs complete w/in 45 minutes","")</f>
        <v/>
      </c>
      <c r="AI62" s="62" t="str">
        <f t="shared" si="14"/>
        <v/>
      </c>
      <c r="AJ62" s="63" t="str">
        <f>IF(AI62&lt;'Patient Data'!$AU$4,"tPA w/in 60 minutes","")</f>
        <v/>
      </c>
      <c r="AK62" s="63" t="str">
        <f>IF(AY62&lt;'Patient Data'!$AY$4,"tPA w/in 3 hours","")</f>
        <v/>
      </c>
      <c r="AL62" s="63" t="str">
        <f>IF(AR62&lt;'Patient Data'!$AR$4,"LSN within 3.5 hours","")</f>
        <v/>
      </c>
      <c r="AM62" s="63" t="str">
        <f t="shared" si="6"/>
        <v>-0-0-1-25-058</v>
      </c>
      <c r="AR62" s="18" t="str">
        <f t="shared" si="15"/>
        <v/>
      </c>
      <c r="AS62" s="18" t="str">
        <f>IF(L62="","",AG62-'Patient Data'!$AS$4)</f>
        <v/>
      </c>
      <c r="AT62" s="19"/>
      <c r="AU62" s="18" t="str">
        <f>IF(M62="","",AI62-'Patient Data'!$AU$4)</f>
        <v/>
      </c>
      <c r="AW62" s="19"/>
      <c r="AX62" s="18" t="str">
        <f t="shared" si="7"/>
        <v/>
      </c>
      <c r="AY62" s="18" t="str">
        <f t="shared" si="8"/>
        <v/>
      </c>
      <c r="AZ62" s="19"/>
      <c r="BO62" s="62" t="str">
        <f t="shared" si="16"/>
        <v/>
      </c>
      <c r="BP62" s="62" t="str">
        <f t="shared" si="17"/>
        <v/>
      </c>
      <c r="BQ62" s="62" t="str">
        <f t="shared" si="18"/>
        <v/>
      </c>
      <c r="BR62" s="62" t="str">
        <f t="shared" si="19"/>
        <v/>
      </c>
      <c r="BS62" s="62" t="str">
        <f t="shared" si="20"/>
        <v/>
      </c>
      <c r="BT62" s="62" t="str">
        <f t="shared" si="21"/>
        <v/>
      </c>
      <c r="BU62" s="62" t="str">
        <f t="shared" si="22"/>
        <v/>
      </c>
      <c r="BV62" s="62" t="str">
        <f t="shared" si="23"/>
        <v/>
      </c>
      <c r="BW62" s="62" t="str">
        <f t="shared" si="24"/>
        <v/>
      </c>
    </row>
    <row r="63" spans="1:75" s="13" customFormat="1" ht="38.25" customHeight="1" thickBot="1">
      <c r="A63" s="49">
        <f t="shared" si="25"/>
        <v>0</v>
      </c>
      <c r="B63" s="49" t="str">
        <f t="shared" si="26"/>
        <v>1-25</v>
      </c>
      <c r="C63" s="34"/>
      <c r="D63" s="92" t="str">
        <f>$A63&amp;"-"&amp;$B63&amp;"-"&amp;TEXT(ROWS(D$5:D63),"000")</f>
        <v>0-1-25-059</v>
      </c>
      <c r="E63" s="4"/>
      <c r="F63" s="4"/>
      <c r="G63" s="4"/>
      <c r="H63" s="4"/>
      <c r="I63" s="27"/>
      <c r="J63" s="4"/>
      <c r="K63" s="4"/>
      <c r="L63" s="4"/>
      <c r="M63" s="4"/>
      <c r="N63" s="57"/>
      <c r="O63" s="61"/>
      <c r="P63" s="63"/>
      <c r="Q63" s="68"/>
      <c r="R63" s="68"/>
      <c r="S63" s="68"/>
      <c r="T63" s="68"/>
      <c r="U63" s="70"/>
      <c r="V63" s="70"/>
      <c r="W63" s="70"/>
      <c r="X63" s="70"/>
      <c r="Y63" s="70"/>
      <c r="Z63" s="70"/>
      <c r="AA63" s="70"/>
      <c r="AB63" s="70"/>
      <c r="AC63" s="62" t="str">
        <f t="shared" si="9"/>
        <v/>
      </c>
      <c r="AD63" s="62" t="str">
        <f t="shared" si="10"/>
        <v/>
      </c>
      <c r="AE63" s="62" t="str">
        <f t="shared" si="11"/>
        <v/>
      </c>
      <c r="AF63" s="62" t="str">
        <f t="shared" si="12"/>
        <v/>
      </c>
      <c r="AG63" s="62" t="str">
        <f t="shared" si="13"/>
        <v/>
      </c>
      <c r="AH63" s="63" t="str">
        <f>IF(AG63&lt;'Patient Data'!$AS$4,"Labs complete w/in 45 minutes","")</f>
        <v/>
      </c>
      <c r="AI63" s="62" t="str">
        <f t="shared" si="14"/>
        <v/>
      </c>
      <c r="AJ63" s="63" t="str">
        <f>IF(AI63&lt;'Patient Data'!$AU$4,"tPA w/in 60 minutes","")</f>
        <v/>
      </c>
      <c r="AK63" s="63" t="str">
        <f>IF(AY63&lt;'Patient Data'!$AY$4,"tPA w/in 3 hours","")</f>
        <v/>
      </c>
      <c r="AL63" s="63" t="str">
        <f>IF(AR63&lt;'Patient Data'!$AR$4,"LSN within 3.5 hours","")</f>
        <v/>
      </c>
      <c r="AM63" s="63" t="str">
        <f t="shared" si="6"/>
        <v>-0-0-1-25-059</v>
      </c>
      <c r="AR63" s="18" t="str">
        <f t="shared" si="15"/>
        <v/>
      </c>
      <c r="AS63" s="18" t="str">
        <f>IF(L63="","",AG63-'Patient Data'!$AS$4)</f>
        <v/>
      </c>
      <c r="AT63" s="19"/>
      <c r="AU63" s="18" t="str">
        <f>IF(M63="","",AI63-'Patient Data'!$AU$4)</f>
        <v/>
      </c>
      <c r="AW63" s="19"/>
      <c r="AX63" s="18" t="str">
        <f t="shared" si="7"/>
        <v/>
      </c>
      <c r="AY63" s="18" t="str">
        <f t="shared" si="8"/>
        <v/>
      </c>
      <c r="AZ63" s="19"/>
      <c r="BO63" s="62" t="str">
        <f t="shared" si="16"/>
        <v/>
      </c>
      <c r="BP63" s="62" t="str">
        <f t="shared" si="17"/>
        <v/>
      </c>
      <c r="BQ63" s="62" t="str">
        <f t="shared" si="18"/>
        <v/>
      </c>
      <c r="BR63" s="62" t="str">
        <f t="shared" si="19"/>
        <v/>
      </c>
      <c r="BS63" s="62" t="str">
        <f t="shared" si="20"/>
        <v/>
      </c>
      <c r="BT63" s="62" t="str">
        <f t="shared" si="21"/>
        <v/>
      </c>
      <c r="BU63" s="62" t="str">
        <f t="shared" si="22"/>
        <v/>
      </c>
      <c r="BV63" s="62" t="str">
        <f t="shared" si="23"/>
        <v/>
      </c>
      <c r="BW63" s="62" t="str">
        <f t="shared" si="24"/>
        <v/>
      </c>
    </row>
    <row r="64" spans="1:75" s="13" customFormat="1" ht="38.25" customHeight="1" thickBot="1">
      <c r="A64" s="49">
        <f t="shared" si="25"/>
        <v>0</v>
      </c>
      <c r="B64" s="49" t="str">
        <f t="shared" si="26"/>
        <v>1-25</v>
      </c>
      <c r="C64" s="34"/>
      <c r="D64" s="92" t="str">
        <f>$A64&amp;"-"&amp;$B64&amp;"-"&amp;TEXT(ROWS(D$5:D64),"000")</f>
        <v>0-1-25-060</v>
      </c>
      <c r="E64" s="4"/>
      <c r="F64" s="4"/>
      <c r="G64" s="4"/>
      <c r="H64" s="4"/>
      <c r="I64" s="27"/>
      <c r="J64" s="4"/>
      <c r="K64" s="4"/>
      <c r="L64" s="4"/>
      <c r="M64" s="4"/>
      <c r="N64" s="57"/>
      <c r="O64" s="61"/>
      <c r="P64" s="63"/>
      <c r="Q64" s="68"/>
      <c r="R64" s="68"/>
      <c r="S64" s="68"/>
      <c r="T64" s="68"/>
      <c r="U64" s="70"/>
      <c r="V64" s="70"/>
      <c r="W64" s="70"/>
      <c r="X64" s="70"/>
      <c r="Y64" s="70"/>
      <c r="Z64" s="70"/>
      <c r="AA64" s="70"/>
      <c r="AB64" s="70"/>
      <c r="AC64" s="62" t="str">
        <f t="shared" si="9"/>
        <v/>
      </c>
      <c r="AD64" s="62" t="str">
        <f t="shared" si="10"/>
        <v/>
      </c>
      <c r="AE64" s="62" t="str">
        <f t="shared" si="11"/>
        <v/>
      </c>
      <c r="AF64" s="62" t="str">
        <f t="shared" si="12"/>
        <v/>
      </c>
      <c r="AG64" s="62" t="str">
        <f t="shared" si="13"/>
        <v/>
      </c>
      <c r="AH64" s="63" t="str">
        <f>IF(AG64&lt;'Patient Data'!$AS$4,"Labs complete w/in 45 minutes","")</f>
        <v/>
      </c>
      <c r="AI64" s="62" t="str">
        <f t="shared" si="14"/>
        <v/>
      </c>
      <c r="AJ64" s="63" t="str">
        <f>IF(AI64&lt;'Patient Data'!$AU$4,"tPA w/in 60 minutes","")</f>
        <v/>
      </c>
      <c r="AK64" s="63" t="str">
        <f>IF(AY64&lt;'Patient Data'!$AY$4,"tPA w/in 3 hours","")</f>
        <v/>
      </c>
      <c r="AL64" s="63" t="str">
        <f>IF(AR64&lt;'Patient Data'!$AR$4,"LSN within 3.5 hours","")</f>
        <v/>
      </c>
      <c r="AM64" s="63" t="str">
        <f t="shared" si="6"/>
        <v>-0-0-1-25-060</v>
      </c>
      <c r="AR64" s="18" t="str">
        <f t="shared" si="15"/>
        <v/>
      </c>
      <c r="AS64" s="18" t="str">
        <f>IF(L64="","",AG64-'Patient Data'!$AS$4)</f>
        <v/>
      </c>
      <c r="AT64" s="19"/>
      <c r="AU64" s="18" t="str">
        <f>IF(M64="","",AI64-'Patient Data'!$AU$4)</f>
        <v/>
      </c>
      <c r="AW64" s="19"/>
      <c r="AX64" s="18" t="str">
        <f t="shared" si="7"/>
        <v/>
      </c>
      <c r="AY64" s="18" t="str">
        <f t="shared" si="8"/>
        <v/>
      </c>
      <c r="AZ64" s="19"/>
      <c r="BO64" s="62" t="str">
        <f t="shared" si="16"/>
        <v/>
      </c>
      <c r="BP64" s="62" t="str">
        <f t="shared" si="17"/>
        <v/>
      </c>
      <c r="BQ64" s="62" t="str">
        <f t="shared" si="18"/>
        <v/>
      </c>
      <c r="BR64" s="62" t="str">
        <f t="shared" si="19"/>
        <v/>
      </c>
      <c r="BS64" s="62" t="str">
        <f t="shared" si="20"/>
        <v/>
      </c>
      <c r="BT64" s="62" t="str">
        <f t="shared" si="21"/>
        <v/>
      </c>
      <c r="BU64" s="62" t="str">
        <f t="shared" si="22"/>
        <v/>
      </c>
      <c r="BV64" s="62" t="str">
        <f t="shared" si="23"/>
        <v/>
      </c>
      <c r="BW64" s="62" t="str">
        <f t="shared" si="24"/>
        <v/>
      </c>
    </row>
    <row r="65" spans="1:75" s="13" customFormat="1" ht="38.25" customHeight="1" thickBot="1">
      <c r="A65" s="49">
        <f t="shared" si="25"/>
        <v>0</v>
      </c>
      <c r="B65" s="49" t="str">
        <f t="shared" si="26"/>
        <v>1-25</v>
      </c>
      <c r="C65" s="34"/>
      <c r="D65" s="92" t="str">
        <f>$A65&amp;"-"&amp;$B65&amp;"-"&amp;TEXT(ROWS(D$5:D65),"000")</f>
        <v>0-1-25-061</v>
      </c>
      <c r="E65" s="4"/>
      <c r="F65" s="4"/>
      <c r="G65" s="4"/>
      <c r="H65" s="4"/>
      <c r="I65" s="27"/>
      <c r="J65" s="4"/>
      <c r="K65" s="4"/>
      <c r="L65" s="4"/>
      <c r="M65" s="4"/>
      <c r="N65" s="57"/>
      <c r="O65" s="61"/>
      <c r="P65" s="63"/>
      <c r="Q65" s="68"/>
      <c r="R65" s="68"/>
      <c r="S65" s="68"/>
      <c r="T65" s="68"/>
      <c r="U65" s="70"/>
      <c r="V65" s="70"/>
      <c r="W65" s="70"/>
      <c r="X65" s="70"/>
      <c r="Y65" s="70"/>
      <c r="Z65" s="70"/>
      <c r="AA65" s="70"/>
      <c r="AB65" s="70"/>
      <c r="AC65" s="62" t="str">
        <f t="shared" si="9"/>
        <v/>
      </c>
      <c r="AD65" s="62" t="str">
        <f t="shared" si="10"/>
        <v/>
      </c>
      <c r="AE65" s="62" t="str">
        <f t="shared" si="11"/>
        <v/>
      </c>
      <c r="AF65" s="62" t="str">
        <f t="shared" si="12"/>
        <v/>
      </c>
      <c r="AG65" s="62" t="str">
        <f t="shared" si="13"/>
        <v/>
      </c>
      <c r="AH65" s="63" t="str">
        <f>IF(AG65&lt;'Patient Data'!$AS$4,"Labs complete w/in 45 minutes","")</f>
        <v/>
      </c>
      <c r="AI65" s="62" t="str">
        <f t="shared" si="14"/>
        <v/>
      </c>
      <c r="AJ65" s="63" t="str">
        <f>IF(AI65&lt;'Patient Data'!$AU$4,"tPA w/in 60 minutes","")</f>
        <v/>
      </c>
      <c r="AK65" s="63" t="str">
        <f>IF(AY65&lt;'Patient Data'!$AY$4,"tPA w/in 3 hours","")</f>
        <v/>
      </c>
      <c r="AL65" s="63" t="str">
        <f>IF(AR65&lt;'Patient Data'!$AR$4,"LSN within 3.5 hours","")</f>
        <v/>
      </c>
      <c r="AM65" s="63" t="str">
        <f t="shared" si="6"/>
        <v>-0-0-1-25-061</v>
      </c>
      <c r="AR65" s="18" t="str">
        <f t="shared" si="15"/>
        <v/>
      </c>
      <c r="AS65" s="18" t="str">
        <f>IF(L65="","",AG65-'Patient Data'!$AS$4)</f>
        <v/>
      </c>
      <c r="AT65" s="19"/>
      <c r="AU65" s="18" t="str">
        <f>IF(M65="","",AI65-'Patient Data'!$AU$4)</f>
        <v/>
      </c>
      <c r="AW65" s="19"/>
      <c r="AX65" s="18" t="str">
        <f t="shared" si="7"/>
        <v/>
      </c>
      <c r="AY65" s="18" t="str">
        <f t="shared" si="8"/>
        <v/>
      </c>
      <c r="AZ65" s="19"/>
      <c r="BO65" s="62" t="str">
        <f t="shared" si="16"/>
        <v/>
      </c>
      <c r="BP65" s="62" t="str">
        <f t="shared" si="17"/>
        <v/>
      </c>
      <c r="BQ65" s="62" t="str">
        <f t="shared" si="18"/>
        <v/>
      </c>
      <c r="BR65" s="62" t="str">
        <f t="shared" si="19"/>
        <v/>
      </c>
      <c r="BS65" s="62" t="str">
        <f t="shared" si="20"/>
        <v/>
      </c>
      <c r="BT65" s="62" t="str">
        <f t="shared" si="21"/>
        <v/>
      </c>
      <c r="BU65" s="62" t="str">
        <f t="shared" si="22"/>
        <v/>
      </c>
      <c r="BV65" s="62" t="str">
        <f t="shared" si="23"/>
        <v/>
      </c>
      <c r="BW65" s="62" t="str">
        <f t="shared" si="24"/>
        <v/>
      </c>
    </row>
    <row r="66" spans="1:75" s="13" customFormat="1" ht="38.25" customHeight="1" thickBot="1">
      <c r="A66" s="49">
        <f t="shared" si="25"/>
        <v>0</v>
      </c>
      <c r="B66" s="49" t="str">
        <f t="shared" si="26"/>
        <v>1-25</v>
      </c>
      <c r="C66" s="34"/>
      <c r="D66" s="92" t="str">
        <f>$A66&amp;"-"&amp;$B66&amp;"-"&amp;TEXT(ROWS(D$5:D66),"000")</f>
        <v>0-1-25-062</v>
      </c>
      <c r="E66" s="4"/>
      <c r="F66" s="4"/>
      <c r="G66" s="4"/>
      <c r="H66" s="4"/>
      <c r="I66" s="27"/>
      <c r="J66" s="4"/>
      <c r="K66" s="4"/>
      <c r="L66" s="4"/>
      <c r="M66" s="4"/>
      <c r="N66" s="57"/>
      <c r="O66" s="61"/>
      <c r="P66" s="63"/>
      <c r="Q66" s="68"/>
      <c r="R66" s="68"/>
      <c r="S66" s="68"/>
      <c r="T66" s="68"/>
      <c r="U66" s="70"/>
      <c r="V66" s="70"/>
      <c r="W66" s="70"/>
      <c r="X66" s="70"/>
      <c r="Y66" s="70"/>
      <c r="Z66" s="70"/>
      <c r="AA66" s="70"/>
      <c r="AB66" s="70"/>
      <c r="AC66" s="62" t="str">
        <f t="shared" si="9"/>
        <v/>
      </c>
      <c r="AD66" s="62" t="str">
        <f t="shared" si="10"/>
        <v/>
      </c>
      <c r="AE66" s="62" t="str">
        <f t="shared" si="11"/>
        <v/>
      </c>
      <c r="AF66" s="62" t="str">
        <f t="shared" si="12"/>
        <v/>
      </c>
      <c r="AG66" s="62" t="str">
        <f t="shared" si="13"/>
        <v/>
      </c>
      <c r="AH66" s="63" t="str">
        <f>IF(AG66&lt;'Patient Data'!$AS$4,"Labs complete w/in 45 minutes","")</f>
        <v/>
      </c>
      <c r="AI66" s="62" t="str">
        <f t="shared" si="14"/>
        <v/>
      </c>
      <c r="AJ66" s="63" t="str">
        <f>IF(AI66&lt;'Patient Data'!$AU$4,"tPA w/in 60 minutes","")</f>
        <v/>
      </c>
      <c r="AK66" s="63" t="str">
        <f>IF(AY66&lt;'Patient Data'!$AY$4,"tPA w/in 3 hours","")</f>
        <v/>
      </c>
      <c r="AL66" s="63" t="str">
        <f>IF(AR66&lt;'Patient Data'!$AR$4,"LSN within 3.5 hours","")</f>
        <v/>
      </c>
      <c r="AM66" s="63" t="str">
        <f t="shared" si="6"/>
        <v>-0-0-1-25-062</v>
      </c>
      <c r="AR66" s="18" t="str">
        <f t="shared" si="15"/>
        <v/>
      </c>
      <c r="AS66" s="18" t="str">
        <f>IF(L66="","",AG66-'Patient Data'!$AS$4)</f>
        <v/>
      </c>
      <c r="AT66" s="19"/>
      <c r="AU66" s="18" t="str">
        <f>IF(M66="","",AI66-'Patient Data'!$AU$4)</f>
        <v/>
      </c>
      <c r="AW66" s="19"/>
      <c r="AX66" s="18" t="str">
        <f t="shared" si="7"/>
        <v/>
      </c>
      <c r="AY66" s="18" t="str">
        <f t="shared" si="8"/>
        <v/>
      </c>
      <c r="AZ66" s="19"/>
      <c r="BO66" s="62" t="str">
        <f t="shared" si="16"/>
        <v/>
      </c>
      <c r="BP66" s="62" t="str">
        <f t="shared" si="17"/>
        <v/>
      </c>
      <c r="BQ66" s="62" t="str">
        <f t="shared" si="18"/>
        <v/>
      </c>
      <c r="BR66" s="62" t="str">
        <f t="shared" si="19"/>
        <v/>
      </c>
      <c r="BS66" s="62" t="str">
        <f t="shared" si="20"/>
        <v/>
      </c>
      <c r="BT66" s="62" t="str">
        <f t="shared" si="21"/>
        <v/>
      </c>
      <c r="BU66" s="62" t="str">
        <f t="shared" si="22"/>
        <v/>
      </c>
      <c r="BV66" s="62" t="str">
        <f t="shared" si="23"/>
        <v/>
      </c>
      <c r="BW66" s="62" t="str">
        <f t="shared" si="24"/>
        <v/>
      </c>
    </row>
    <row r="67" spans="1:75" s="13" customFormat="1" ht="38.25" customHeight="1" thickBot="1">
      <c r="A67" s="49">
        <f t="shared" si="25"/>
        <v>0</v>
      </c>
      <c r="B67" s="49" t="str">
        <f t="shared" si="26"/>
        <v>1-25</v>
      </c>
      <c r="C67" s="34"/>
      <c r="D67" s="92" t="str">
        <f>$A67&amp;"-"&amp;$B67&amp;"-"&amp;TEXT(ROWS(D$5:D67),"000")</f>
        <v>0-1-25-063</v>
      </c>
      <c r="E67" s="4"/>
      <c r="F67" s="4"/>
      <c r="G67" s="4"/>
      <c r="H67" s="4"/>
      <c r="I67" s="27"/>
      <c r="J67" s="4"/>
      <c r="K67" s="4"/>
      <c r="L67" s="4"/>
      <c r="M67" s="4"/>
      <c r="N67" s="57"/>
      <c r="O67" s="61"/>
      <c r="P67" s="63"/>
      <c r="Q67" s="68"/>
      <c r="R67" s="68"/>
      <c r="S67" s="68"/>
      <c r="T67" s="68"/>
      <c r="U67" s="70"/>
      <c r="V67" s="70"/>
      <c r="W67" s="70"/>
      <c r="X67" s="70"/>
      <c r="Y67" s="70"/>
      <c r="Z67" s="70"/>
      <c r="AA67" s="70"/>
      <c r="AB67" s="70"/>
      <c r="AC67" s="62" t="str">
        <f t="shared" si="9"/>
        <v/>
      </c>
      <c r="AD67" s="62" t="str">
        <f t="shared" si="10"/>
        <v/>
      </c>
      <c r="AE67" s="62" t="str">
        <f t="shared" si="11"/>
        <v/>
      </c>
      <c r="AF67" s="62" t="str">
        <f t="shared" si="12"/>
        <v/>
      </c>
      <c r="AG67" s="62" t="str">
        <f t="shared" si="13"/>
        <v/>
      </c>
      <c r="AH67" s="63" t="str">
        <f>IF(AG67&lt;'Patient Data'!$AS$4,"Labs complete w/in 45 minutes","")</f>
        <v/>
      </c>
      <c r="AI67" s="62" t="str">
        <f t="shared" si="14"/>
        <v/>
      </c>
      <c r="AJ67" s="63" t="str">
        <f>IF(AI67&lt;'Patient Data'!$AU$4,"tPA w/in 60 minutes","")</f>
        <v/>
      </c>
      <c r="AK67" s="63" t="str">
        <f>IF(AY67&lt;'Patient Data'!$AY$4,"tPA w/in 3 hours","")</f>
        <v/>
      </c>
      <c r="AL67" s="63" t="str">
        <f>IF(AR67&lt;'Patient Data'!$AR$4,"LSN within 3.5 hours","")</f>
        <v/>
      </c>
      <c r="AM67" s="63" t="str">
        <f t="shared" si="6"/>
        <v>-0-0-1-25-063</v>
      </c>
      <c r="AR67" s="18" t="str">
        <f t="shared" si="15"/>
        <v/>
      </c>
      <c r="AS67" s="18" t="str">
        <f>IF(L67="","",AG67-'Patient Data'!$AS$4)</f>
        <v/>
      </c>
      <c r="AT67" s="19"/>
      <c r="AU67" s="18" t="str">
        <f>IF(M67="","",AI67-'Patient Data'!$AU$4)</f>
        <v/>
      </c>
      <c r="AW67" s="19"/>
      <c r="AX67" s="18" t="str">
        <f t="shared" si="7"/>
        <v/>
      </c>
      <c r="AY67" s="18" t="str">
        <f t="shared" si="8"/>
        <v/>
      </c>
      <c r="AZ67" s="19"/>
      <c r="BO67" s="62" t="str">
        <f t="shared" si="16"/>
        <v/>
      </c>
      <c r="BP67" s="62" t="str">
        <f t="shared" si="17"/>
        <v/>
      </c>
      <c r="BQ67" s="62" t="str">
        <f t="shared" si="18"/>
        <v/>
      </c>
      <c r="BR67" s="62" t="str">
        <f t="shared" si="19"/>
        <v/>
      </c>
      <c r="BS67" s="62" t="str">
        <f t="shared" si="20"/>
        <v/>
      </c>
      <c r="BT67" s="62" t="str">
        <f t="shared" si="21"/>
        <v/>
      </c>
      <c r="BU67" s="62" t="str">
        <f t="shared" si="22"/>
        <v/>
      </c>
      <c r="BV67" s="62" t="str">
        <f t="shared" si="23"/>
        <v/>
      </c>
      <c r="BW67" s="62" t="str">
        <f t="shared" si="24"/>
        <v/>
      </c>
    </row>
    <row r="68" spans="1:75" s="13" customFormat="1" ht="38.25" customHeight="1" thickBot="1">
      <c r="A68" s="49">
        <f t="shared" si="25"/>
        <v>0</v>
      </c>
      <c r="B68" s="49" t="str">
        <f t="shared" si="26"/>
        <v>1-25</v>
      </c>
      <c r="C68" s="34"/>
      <c r="D68" s="92" t="str">
        <f>$A68&amp;"-"&amp;$B68&amp;"-"&amp;TEXT(ROWS(D$5:D68),"000")</f>
        <v>0-1-25-064</v>
      </c>
      <c r="E68" s="4"/>
      <c r="F68" s="4"/>
      <c r="G68" s="4"/>
      <c r="H68" s="4"/>
      <c r="I68" s="27"/>
      <c r="J68" s="4"/>
      <c r="K68" s="4"/>
      <c r="L68" s="4"/>
      <c r="M68" s="4"/>
      <c r="N68" s="57"/>
      <c r="O68" s="61"/>
      <c r="P68" s="63"/>
      <c r="Q68" s="68"/>
      <c r="R68" s="68"/>
      <c r="S68" s="68"/>
      <c r="T68" s="68"/>
      <c r="U68" s="70"/>
      <c r="V68" s="70"/>
      <c r="W68" s="70"/>
      <c r="X68" s="70"/>
      <c r="Y68" s="70"/>
      <c r="Z68" s="70"/>
      <c r="AA68" s="70"/>
      <c r="AB68" s="70"/>
      <c r="AC68" s="62" t="str">
        <f t="shared" si="9"/>
        <v/>
      </c>
      <c r="AD68" s="62" t="str">
        <f t="shared" si="10"/>
        <v/>
      </c>
      <c r="AE68" s="62" t="str">
        <f t="shared" si="11"/>
        <v/>
      </c>
      <c r="AF68" s="62" t="str">
        <f t="shared" si="12"/>
        <v/>
      </c>
      <c r="AG68" s="62" t="str">
        <f t="shared" si="13"/>
        <v/>
      </c>
      <c r="AH68" s="63" t="str">
        <f>IF(AG68&lt;'Patient Data'!$AS$4,"Labs complete w/in 45 minutes","")</f>
        <v/>
      </c>
      <c r="AI68" s="62" t="str">
        <f t="shared" si="14"/>
        <v/>
      </c>
      <c r="AJ68" s="63" t="str">
        <f>IF(AI68&lt;'Patient Data'!$AU$4,"tPA w/in 60 minutes","")</f>
        <v/>
      </c>
      <c r="AK68" s="63" t="str">
        <f>IF(AY68&lt;'Patient Data'!$AY$4,"tPA w/in 3 hours","")</f>
        <v/>
      </c>
      <c r="AL68" s="63" t="str">
        <f>IF(AR68&lt;'Patient Data'!$AR$4,"LSN within 3.5 hours","")</f>
        <v/>
      </c>
      <c r="AM68" s="63" t="str">
        <f t="shared" si="6"/>
        <v>-0-0-1-25-064</v>
      </c>
      <c r="AR68" s="18" t="str">
        <f t="shared" si="15"/>
        <v/>
      </c>
      <c r="AS68" s="18" t="str">
        <f>IF(L68="","",AG68-'Patient Data'!$AS$4)</f>
        <v/>
      </c>
      <c r="AT68" s="19"/>
      <c r="AU68" s="18" t="str">
        <f>IF(M68="","",AI68-'Patient Data'!$AU$4)</f>
        <v/>
      </c>
      <c r="AW68" s="19"/>
      <c r="AX68" s="18" t="str">
        <f t="shared" si="7"/>
        <v/>
      </c>
      <c r="AY68" s="18" t="str">
        <f t="shared" si="8"/>
        <v/>
      </c>
      <c r="AZ68" s="19"/>
      <c r="BO68" s="62" t="str">
        <f t="shared" si="16"/>
        <v/>
      </c>
      <c r="BP68" s="62" t="str">
        <f t="shared" si="17"/>
        <v/>
      </c>
      <c r="BQ68" s="62" t="str">
        <f t="shared" si="18"/>
        <v/>
      </c>
      <c r="BR68" s="62" t="str">
        <f t="shared" si="19"/>
        <v/>
      </c>
      <c r="BS68" s="62" t="str">
        <f t="shared" si="20"/>
        <v/>
      </c>
      <c r="BT68" s="62" t="str">
        <f t="shared" si="21"/>
        <v/>
      </c>
      <c r="BU68" s="62" t="str">
        <f t="shared" si="22"/>
        <v/>
      </c>
      <c r="BV68" s="62" t="str">
        <f t="shared" si="23"/>
        <v/>
      </c>
      <c r="BW68" s="62" t="str">
        <f t="shared" si="24"/>
        <v/>
      </c>
    </row>
    <row r="69" spans="1:75" s="13" customFormat="1" ht="38.25" customHeight="1" thickBot="1">
      <c r="A69" s="49">
        <f t="shared" si="25"/>
        <v>0</v>
      </c>
      <c r="B69" s="49" t="str">
        <f t="shared" si="26"/>
        <v>1-25</v>
      </c>
      <c r="C69" s="34"/>
      <c r="D69" s="92" t="str">
        <f>$A69&amp;"-"&amp;$B69&amp;"-"&amp;TEXT(ROWS(D$5:D69),"000")</f>
        <v>0-1-25-065</v>
      </c>
      <c r="E69" s="4"/>
      <c r="F69" s="4"/>
      <c r="G69" s="4"/>
      <c r="H69" s="4"/>
      <c r="I69" s="27"/>
      <c r="J69" s="4"/>
      <c r="K69" s="4"/>
      <c r="L69" s="4"/>
      <c r="M69" s="4"/>
      <c r="N69" s="57"/>
      <c r="O69" s="61"/>
      <c r="P69" s="63"/>
      <c r="Q69" s="68"/>
      <c r="R69" s="68"/>
      <c r="S69" s="68"/>
      <c r="T69" s="68"/>
      <c r="U69" s="70"/>
      <c r="V69" s="70"/>
      <c r="W69" s="70"/>
      <c r="X69" s="70"/>
      <c r="Y69" s="70"/>
      <c r="Z69" s="70"/>
      <c r="AA69" s="70"/>
      <c r="AB69" s="70"/>
      <c r="AC69" s="62" t="str">
        <f t="shared" si="9"/>
        <v/>
      </c>
      <c r="AD69" s="62" t="str">
        <f t="shared" si="10"/>
        <v/>
      </c>
      <c r="AE69" s="62" t="str">
        <f t="shared" si="11"/>
        <v/>
      </c>
      <c r="AF69" s="62" t="str">
        <f t="shared" si="12"/>
        <v/>
      </c>
      <c r="AG69" s="62" t="str">
        <f t="shared" si="13"/>
        <v/>
      </c>
      <c r="AH69" s="63" t="str">
        <f>IF(AG69&lt;'Patient Data'!$AS$4,"Labs complete w/in 45 minutes","")</f>
        <v/>
      </c>
      <c r="AI69" s="62" t="str">
        <f t="shared" si="14"/>
        <v/>
      </c>
      <c r="AJ69" s="63" t="str">
        <f>IF(AI69&lt;'Patient Data'!$AU$4,"tPA w/in 60 minutes","")</f>
        <v/>
      </c>
      <c r="AK69" s="63" t="str">
        <f>IF(AY69&lt;'Patient Data'!$AY$4,"tPA w/in 3 hours","")</f>
        <v/>
      </c>
      <c r="AL69" s="63" t="str">
        <f>IF(AR69&lt;'Patient Data'!$AR$4,"LSN within 3.5 hours","")</f>
        <v/>
      </c>
      <c r="AM69" s="63" t="str">
        <f t="shared" ref="AM69:AM132" si="27">IF(D69="","",CONCATENATE(C69,"-",A69,"-",D69))</f>
        <v>-0-0-1-25-065</v>
      </c>
      <c r="AR69" s="18" t="str">
        <f t="shared" ref="AR69:AR132" si="28">IF(E69="","",(IF(F69-E69&lt;0,-(24-(F69-E69)-25),(F69-E69))))</f>
        <v/>
      </c>
      <c r="AS69" s="18" t="str">
        <f>IF(L69="","",AG69-'Patient Data'!$AS$4)</f>
        <v/>
      </c>
      <c r="AT69" s="19"/>
      <c r="AU69" s="18" t="str">
        <f>IF(M69="","",AI69-'Patient Data'!$AU$4)</f>
        <v/>
      </c>
      <c r="AW69" s="19"/>
      <c r="AX69" s="18" t="str">
        <f t="shared" ref="AX69:AX132" si="29">+AL69</f>
        <v/>
      </c>
      <c r="AY69" s="18" t="str">
        <f t="shared" ref="AY69:AY132" si="30">IF(M69="","",M69-E69)</f>
        <v/>
      </c>
      <c r="AZ69" s="19"/>
      <c r="BO69" s="62" t="str">
        <f t="shared" si="16"/>
        <v/>
      </c>
      <c r="BP69" s="62" t="str">
        <f t="shared" si="17"/>
        <v/>
      </c>
      <c r="BQ69" s="62" t="str">
        <f t="shared" si="18"/>
        <v/>
      </c>
      <c r="BR69" s="62" t="str">
        <f t="shared" si="19"/>
        <v/>
      </c>
      <c r="BS69" s="62" t="str">
        <f t="shared" si="20"/>
        <v/>
      </c>
      <c r="BT69" s="62" t="str">
        <f t="shared" si="21"/>
        <v/>
      </c>
      <c r="BU69" s="62" t="str">
        <f t="shared" si="22"/>
        <v/>
      </c>
      <c r="BV69" s="62" t="str">
        <f t="shared" si="23"/>
        <v/>
      </c>
      <c r="BW69" s="62" t="str">
        <f t="shared" si="24"/>
        <v/>
      </c>
    </row>
    <row r="70" spans="1:75" s="13" customFormat="1" ht="38.25" customHeight="1" thickBot="1">
      <c r="A70" s="49">
        <f t="shared" si="25"/>
        <v>0</v>
      </c>
      <c r="B70" s="49" t="str">
        <f t="shared" si="26"/>
        <v>1-25</v>
      </c>
      <c r="C70" s="34"/>
      <c r="D70" s="92" t="str">
        <f>$A70&amp;"-"&amp;$B70&amp;"-"&amp;TEXT(ROWS(D$5:D70),"000")</f>
        <v>0-1-25-066</v>
      </c>
      <c r="E70" s="4"/>
      <c r="F70" s="4"/>
      <c r="G70" s="4"/>
      <c r="H70" s="4"/>
      <c r="I70" s="27"/>
      <c r="J70" s="4"/>
      <c r="K70" s="4"/>
      <c r="L70" s="4"/>
      <c r="M70" s="4"/>
      <c r="N70" s="57"/>
      <c r="O70" s="61"/>
      <c r="P70" s="63"/>
      <c r="Q70" s="68"/>
      <c r="R70" s="68"/>
      <c r="S70" s="68"/>
      <c r="T70" s="68"/>
      <c r="U70" s="70"/>
      <c r="V70" s="70"/>
      <c r="W70" s="70"/>
      <c r="X70" s="70"/>
      <c r="Y70" s="70"/>
      <c r="Z70" s="70"/>
      <c r="AA70" s="70"/>
      <c r="AB70" s="70"/>
      <c r="AC70" s="62" t="str">
        <f t="shared" ref="AC70:AC133" si="31">IF(OR(ISBLANK(G70),ISBLANK(F70)),"",(IF(G70&lt;$F70,(G70-$F70)+24,(G70-$F70))))</f>
        <v/>
      </c>
      <c r="AD70" s="62" t="str">
        <f t="shared" ref="AD70:AD133" si="32">IF(OR(ISBLANK(F70),ISBLANK(H70)),"",(IF(H70&lt;$F70,(H70-$F70)+24,(H70-$F70))))</f>
        <v/>
      </c>
      <c r="AE70" s="62" t="str">
        <f t="shared" ref="AE70:AE133" si="33">IF(OR(ISBLANK(J70),ISBLANK(F70)),"",(IF(J70&lt;$F70,(J70-$F70)+24,(J70-$F70))))</f>
        <v/>
      </c>
      <c r="AF70" s="62" t="str">
        <f t="shared" ref="AF70:AF133" si="34">IF(OR(ISBLANK(K70),ISBLANK(F70)),"",(IF(K70&lt;$F70,(K70-$F70)+24,(K70-$F70))))</f>
        <v/>
      </c>
      <c r="AG70" s="62" t="str">
        <f t="shared" ref="AG70:AG133" si="35">IF(OR(ISBLANK(L70),ISBLANK(F70)),"",(IF(L70&lt;$F70,(L70-$F70)+24,(L70-$F70))))</f>
        <v/>
      </c>
      <c r="AH70" s="63" t="str">
        <f>IF(AG70&lt;'Patient Data'!$AS$4,"Labs complete w/in 45 minutes","")</f>
        <v/>
      </c>
      <c r="AI70" s="62" t="str">
        <f t="shared" ref="AI70:AI133" si="36">IF(OR(ISBLANK(M70),ISBLANK(F70)),"",(IF(M70&lt;$F70,(M70-$F70)+24,(M70-$F70))))</f>
        <v/>
      </c>
      <c r="AJ70" s="63" t="str">
        <f>IF(AI70&lt;'Patient Data'!$AU$4,"tPA w/in 60 minutes","")</f>
        <v/>
      </c>
      <c r="AK70" s="63" t="str">
        <f>IF(AY70&lt;'Patient Data'!$AY$4,"tPA w/in 3 hours","")</f>
        <v/>
      </c>
      <c r="AL70" s="63" t="str">
        <f>IF(AR70&lt;'Patient Data'!$AR$4,"LSN within 3.5 hours","")</f>
        <v/>
      </c>
      <c r="AM70" s="63" t="str">
        <f t="shared" si="27"/>
        <v>-0-0-1-25-066</v>
      </c>
      <c r="AR70" s="18" t="str">
        <f t="shared" si="28"/>
        <v/>
      </c>
      <c r="AS70" s="18" t="str">
        <f>IF(L70="","",AG70-'Patient Data'!$AS$4)</f>
        <v/>
      </c>
      <c r="AT70" s="19"/>
      <c r="AU70" s="18" t="str">
        <f>IF(M70="","",AI70-'Patient Data'!$AU$4)</f>
        <v/>
      </c>
      <c r="AW70" s="19"/>
      <c r="AX70" s="18" t="str">
        <f t="shared" si="29"/>
        <v/>
      </c>
      <c r="AY70" s="18" t="str">
        <f t="shared" si="30"/>
        <v/>
      </c>
      <c r="AZ70" s="19"/>
      <c r="BO70" s="62" t="str">
        <f t="shared" ref="BO70:BO133" si="37">IF(OR(ISBLANK(U70),ISBLANK(F70)),"",(IF(U70&lt;$F70,(U70-$F70)+24,(U70-$F70))))</f>
        <v/>
      </c>
      <c r="BP70" s="62" t="str">
        <f t="shared" ref="BP70:BP133" si="38">IF(OR(ISBLANK(V70),ISBLANK(U70)),"",(IF(V70&lt;$U70,(V70-$U70)+24,(V70-$U70))))</f>
        <v/>
      </c>
      <c r="BQ70" s="62" t="str">
        <f t="shared" ref="BQ70:BQ133" si="39">IF(OR(ISBLANK(W70),ISBLANK(V70)),"",(IF(W70&lt;$V70,(W70-$V70)+24,(W70-$V70))))</f>
        <v/>
      </c>
      <c r="BR70" s="62" t="str">
        <f t="shared" ref="BR70:BR133" si="40">IF(OR(ISBLANK(X70),ISBLANK(W70)),"",(IF(X70&lt;$W70,(X70-$W70)+24,(X70-$W70))))</f>
        <v/>
      </c>
      <c r="BS70" s="62" t="str">
        <f t="shared" ref="BS70:BS133" si="41">IF(OR(ISBLANK(Y70),ISBLANK(X70)),"",(IF(Y70&lt;$X70,(Y70-$X70)+24,(Y70-$X70))))</f>
        <v/>
      </c>
      <c r="BT70" s="62" t="str">
        <f t="shared" ref="BT70:BT133" si="42">IF(OR(ISBLANK(Y70),ISBLANK(W70)),"",(IF(Y70&lt;$W70,(Y70-$W70)+24,(Y70-$W70))))</f>
        <v/>
      </c>
      <c r="BU70" s="62" t="str">
        <f t="shared" ref="BU70:BU133" si="43">IF(OR(ISBLANK(Y70),ISBLANK(F70)),"",(IF(Y70&lt;$F70,(Y70-$F70)+24,(Y70-$F70))))</f>
        <v/>
      </c>
      <c r="BV70" s="62" t="str">
        <f t="shared" ref="BV70:BV133" si="44">IF(OR(ISBLANK(V70),ISBLANK(F70)),"",(IF(V70&lt;$F70,(V70-$F70)+24,(V70-$F70))))</f>
        <v/>
      </c>
      <c r="BW70" s="62" t="str">
        <f t="shared" ref="BW70:BW133" si="45">IF(OR(ISBLANK(Y70),ISBLANK(V70)),"",(IF(Y70&lt;$V70,(Y70-$V70)+24,(Y70-$V70))))</f>
        <v/>
      </c>
    </row>
    <row r="71" spans="1:75" s="13" customFormat="1" ht="38.25" customHeight="1" thickBot="1">
      <c r="A71" s="49">
        <f t="shared" ref="A71:A134" si="46">+$A$5</f>
        <v>0</v>
      </c>
      <c r="B71" s="49" t="str">
        <f t="shared" ref="B71:B134" si="47">+$B$5</f>
        <v>1-25</v>
      </c>
      <c r="C71" s="34"/>
      <c r="D71" s="92" t="str">
        <f>$A71&amp;"-"&amp;$B71&amp;"-"&amp;TEXT(ROWS(D$5:D71),"000")</f>
        <v>0-1-25-067</v>
      </c>
      <c r="E71" s="4"/>
      <c r="F71" s="4"/>
      <c r="G71" s="4"/>
      <c r="H71" s="4"/>
      <c r="I71" s="27"/>
      <c r="J71" s="4"/>
      <c r="K71" s="4"/>
      <c r="L71" s="4"/>
      <c r="M71" s="4"/>
      <c r="N71" s="57"/>
      <c r="O71" s="61"/>
      <c r="P71" s="63"/>
      <c r="Q71" s="68"/>
      <c r="R71" s="68"/>
      <c r="S71" s="68"/>
      <c r="T71" s="68"/>
      <c r="U71" s="70"/>
      <c r="V71" s="70"/>
      <c r="W71" s="70"/>
      <c r="X71" s="70"/>
      <c r="Y71" s="70"/>
      <c r="Z71" s="70"/>
      <c r="AA71" s="70"/>
      <c r="AB71" s="70"/>
      <c r="AC71" s="62" t="str">
        <f t="shared" si="31"/>
        <v/>
      </c>
      <c r="AD71" s="62" t="str">
        <f t="shared" si="32"/>
        <v/>
      </c>
      <c r="AE71" s="62" t="str">
        <f t="shared" si="33"/>
        <v/>
      </c>
      <c r="AF71" s="62" t="str">
        <f t="shared" si="34"/>
        <v/>
      </c>
      <c r="AG71" s="62" t="str">
        <f t="shared" si="35"/>
        <v/>
      </c>
      <c r="AH71" s="63" t="str">
        <f>IF(AG71&lt;'Patient Data'!$AS$4,"Labs complete w/in 45 minutes","")</f>
        <v/>
      </c>
      <c r="AI71" s="62" t="str">
        <f t="shared" si="36"/>
        <v/>
      </c>
      <c r="AJ71" s="63" t="str">
        <f>IF(AI71&lt;'Patient Data'!$AU$4,"tPA w/in 60 minutes","")</f>
        <v/>
      </c>
      <c r="AK71" s="63" t="str">
        <f>IF(AY71&lt;'Patient Data'!$AY$4,"tPA w/in 3 hours","")</f>
        <v/>
      </c>
      <c r="AL71" s="63" t="str">
        <f>IF(AR71&lt;'Patient Data'!$AR$4,"LSN within 3.5 hours","")</f>
        <v/>
      </c>
      <c r="AM71" s="63" t="str">
        <f t="shared" si="27"/>
        <v>-0-0-1-25-067</v>
      </c>
      <c r="AR71" s="18" t="str">
        <f t="shared" si="28"/>
        <v/>
      </c>
      <c r="AS71" s="18" t="str">
        <f>IF(L71="","",AG71-'Patient Data'!$AS$4)</f>
        <v/>
      </c>
      <c r="AT71" s="19"/>
      <c r="AU71" s="18" t="str">
        <f>IF(M71="","",AI71-'Patient Data'!$AU$4)</f>
        <v/>
      </c>
      <c r="AW71" s="19"/>
      <c r="AX71" s="18" t="str">
        <f t="shared" si="29"/>
        <v/>
      </c>
      <c r="AY71" s="18" t="str">
        <f t="shared" si="30"/>
        <v/>
      </c>
      <c r="AZ71" s="19"/>
      <c r="BO71" s="62" t="str">
        <f t="shared" si="37"/>
        <v/>
      </c>
      <c r="BP71" s="62" t="str">
        <f t="shared" si="38"/>
        <v/>
      </c>
      <c r="BQ71" s="62" t="str">
        <f t="shared" si="39"/>
        <v/>
      </c>
      <c r="BR71" s="62" t="str">
        <f t="shared" si="40"/>
        <v/>
      </c>
      <c r="BS71" s="62" t="str">
        <f t="shared" si="41"/>
        <v/>
      </c>
      <c r="BT71" s="62" t="str">
        <f t="shared" si="42"/>
        <v/>
      </c>
      <c r="BU71" s="62" t="str">
        <f t="shared" si="43"/>
        <v/>
      </c>
      <c r="BV71" s="62" t="str">
        <f t="shared" si="44"/>
        <v/>
      </c>
      <c r="BW71" s="62" t="str">
        <f t="shared" si="45"/>
        <v/>
      </c>
    </row>
    <row r="72" spans="1:75" s="13" customFormat="1" ht="38.25" customHeight="1" thickBot="1">
      <c r="A72" s="49">
        <f t="shared" si="46"/>
        <v>0</v>
      </c>
      <c r="B72" s="49" t="str">
        <f t="shared" si="47"/>
        <v>1-25</v>
      </c>
      <c r="C72" s="34"/>
      <c r="D72" s="92" t="str">
        <f>$A72&amp;"-"&amp;$B72&amp;"-"&amp;TEXT(ROWS(D$5:D72),"000")</f>
        <v>0-1-25-068</v>
      </c>
      <c r="E72" s="4"/>
      <c r="F72" s="4"/>
      <c r="G72" s="4"/>
      <c r="H72" s="4"/>
      <c r="I72" s="27"/>
      <c r="J72" s="4"/>
      <c r="K72" s="4"/>
      <c r="L72" s="4"/>
      <c r="M72" s="4"/>
      <c r="N72" s="57"/>
      <c r="O72" s="61"/>
      <c r="P72" s="63"/>
      <c r="Q72" s="68"/>
      <c r="R72" s="68"/>
      <c r="S72" s="68"/>
      <c r="T72" s="68"/>
      <c r="U72" s="70"/>
      <c r="V72" s="70"/>
      <c r="W72" s="70"/>
      <c r="X72" s="70"/>
      <c r="Y72" s="70"/>
      <c r="Z72" s="70"/>
      <c r="AA72" s="70"/>
      <c r="AB72" s="70"/>
      <c r="AC72" s="62" t="str">
        <f t="shared" si="31"/>
        <v/>
      </c>
      <c r="AD72" s="62" t="str">
        <f t="shared" si="32"/>
        <v/>
      </c>
      <c r="AE72" s="62" t="str">
        <f t="shared" si="33"/>
        <v/>
      </c>
      <c r="AF72" s="62" t="str">
        <f t="shared" si="34"/>
        <v/>
      </c>
      <c r="AG72" s="62" t="str">
        <f t="shared" si="35"/>
        <v/>
      </c>
      <c r="AH72" s="63" t="str">
        <f>IF(AG72&lt;'Patient Data'!$AS$4,"Labs complete w/in 45 minutes","")</f>
        <v/>
      </c>
      <c r="AI72" s="62" t="str">
        <f t="shared" si="36"/>
        <v/>
      </c>
      <c r="AJ72" s="63" t="str">
        <f>IF(AI72&lt;'Patient Data'!$AU$4,"tPA w/in 60 minutes","")</f>
        <v/>
      </c>
      <c r="AK72" s="63" t="str">
        <f>IF(AY72&lt;'Patient Data'!$AY$4,"tPA w/in 3 hours","")</f>
        <v/>
      </c>
      <c r="AL72" s="63" t="str">
        <f>IF(AR72&lt;'Patient Data'!$AR$4,"LSN within 3.5 hours","")</f>
        <v/>
      </c>
      <c r="AM72" s="63" t="str">
        <f t="shared" si="27"/>
        <v>-0-0-1-25-068</v>
      </c>
      <c r="AR72" s="18" t="str">
        <f t="shared" si="28"/>
        <v/>
      </c>
      <c r="AS72" s="18" t="str">
        <f>IF(L72="","",AG72-'Patient Data'!$AS$4)</f>
        <v/>
      </c>
      <c r="AT72" s="19"/>
      <c r="AU72" s="18" t="str">
        <f>IF(M72="","",AI72-'Patient Data'!$AU$4)</f>
        <v/>
      </c>
      <c r="AW72" s="19"/>
      <c r="AX72" s="18" t="str">
        <f t="shared" si="29"/>
        <v/>
      </c>
      <c r="AY72" s="18" t="str">
        <f t="shared" si="30"/>
        <v/>
      </c>
      <c r="AZ72" s="19"/>
      <c r="BO72" s="62" t="str">
        <f t="shared" si="37"/>
        <v/>
      </c>
      <c r="BP72" s="62" t="str">
        <f t="shared" si="38"/>
        <v/>
      </c>
      <c r="BQ72" s="62" t="str">
        <f t="shared" si="39"/>
        <v/>
      </c>
      <c r="BR72" s="62" t="str">
        <f t="shared" si="40"/>
        <v/>
      </c>
      <c r="BS72" s="62" t="str">
        <f t="shared" si="41"/>
        <v/>
      </c>
      <c r="BT72" s="62" t="str">
        <f t="shared" si="42"/>
        <v/>
      </c>
      <c r="BU72" s="62" t="str">
        <f t="shared" si="43"/>
        <v/>
      </c>
      <c r="BV72" s="62" t="str">
        <f t="shared" si="44"/>
        <v/>
      </c>
      <c r="BW72" s="62" t="str">
        <f t="shared" si="45"/>
        <v/>
      </c>
    </row>
    <row r="73" spans="1:75" s="13" customFormat="1" ht="38.25" customHeight="1" thickBot="1">
      <c r="A73" s="49">
        <f t="shared" si="46"/>
        <v>0</v>
      </c>
      <c r="B73" s="49" t="str">
        <f t="shared" si="47"/>
        <v>1-25</v>
      </c>
      <c r="C73" s="34"/>
      <c r="D73" s="92" t="str">
        <f>$A73&amp;"-"&amp;$B73&amp;"-"&amp;TEXT(ROWS(D$5:D73),"000")</f>
        <v>0-1-25-069</v>
      </c>
      <c r="E73" s="4"/>
      <c r="F73" s="4"/>
      <c r="G73" s="4"/>
      <c r="H73" s="4"/>
      <c r="I73" s="27"/>
      <c r="J73" s="4"/>
      <c r="K73" s="4"/>
      <c r="L73" s="4"/>
      <c r="M73" s="4"/>
      <c r="N73" s="57"/>
      <c r="O73" s="61"/>
      <c r="P73" s="63"/>
      <c r="Q73" s="68"/>
      <c r="R73" s="68"/>
      <c r="S73" s="68"/>
      <c r="T73" s="68"/>
      <c r="U73" s="70"/>
      <c r="V73" s="70"/>
      <c r="W73" s="70"/>
      <c r="X73" s="70"/>
      <c r="Y73" s="70"/>
      <c r="Z73" s="70"/>
      <c r="AA73" s="70"/>
      <c r="AB73" s="70"/>
      <c r="AC73" s="62" t="str">
        <f t="shared" si="31"/>
        <v/>
      </c>
      <c r="AD73" s="62" t="str">
        <f t="shared" si="32"/>
        <v/>
      </c>
      <c r="AE73" s="62" t="str">
        <f t="shared" si="33"/>
        <v/>
      </c>
      <c r="AF73" s="62" t="str">
        <f t="shared" si="34"/>
        <v/>
      </c>
      <c r="AG73" s="62" t="str">
        <f t="shared" si="35"/>
        <v/>
      </c>
      <c r="AH73" s="63" t="str">
        <f>IF(AG73&lt;'Patient Data'!$AS$4,"Labs complete w/in 45 minutes","")</f>
        <v/>
      </c>
      <c r="AI73" s="62" t="str">
        <f t="shared" si="36"/>
        <v/>
      </c>
      <c r="AJ73" s="63" t="str">
        <f>IF(AI73&lt;'Patient Data'!$AU$4,"tPA w/in 60 minutes","")</f>
        <v/>
      </c>
      <c r="AK73" s="63" t="str">
        <f>IF(AY73&lt;'Patient Data'!$AY$4,"tPA w/in 3 hours","")</f>
        <v/>
      </c>
      <c r="AL73" s="63" t="str">
        <f>IF(AR73&lt;'Patient Data'!$AR$4,"LSN within 3.5 hours","")</f>
        <v/>
      </c>
      <c r="AM73" s="63" t="str">
        <f t="shared" si="27"/>
        <v>-0-0-1-25-069</v>
      </c>
      <c r="AR73" s="18" t="str">
        <f t="shared" si="28"/>
        <v/>
      </c>
      <c r="AS73" s="18" t="str">
        <f>IF(L73="","",AG73-'Patient Data'!$AS$4)</f>
        <v/>
      </c>
      <c r="AT73" s="19"/>
      <c r="AU73" s="18" t="str">
        <f>IF(M73="","",AI73-'Patient Data'!$AU$4)</f>
        <v/>
      </c>
      <c r="AW73" s="19"/>
      <c r="AX73" s="18" t="str">
        <f t="shared" si="29"/>
        <v/>
      </c>
      <c r="AY73" s="18" t="str">
        <f t="shared" si="30"/>
        <v/>
      </c>
      <c r="AZ73" s="19"/>
      <c r="BO73" s="62" t="str">
        <f t="shared" si="37"/>
        <v/>
      </c>
      <c r="BP73" s="62" t="str">
        <f t="shared" si="38"/>
        <v/>
      </c>
      <c r="BQ73" s="62" t="str">
        <f t="shared" si="39"/>
        <v/>
      </c>
      <c r="BR73" s="62" t="str">
        <f t="shared" si="40"/>
        <v/>
      </c>
      <c r="BS73" s="62" t="str">
        <f t="shared" si="41"/>
        <v/>
      </c>
      <c r="BT73" s="62" t="str">
        <f t="shared" si="42"/>
        <v/>
      </c>
      <c r="BU73" s="62" t="str">
        <f t="shared" si="43"/>
        <v/>
      </c>
      <c r="BV73" s="62" t="str">
        <f t="shared" si="44"/>
        <v/>
      </c>
      <c r="BW73" s="62" t="str">
        <f t="shared" si="45"/>
        <v/>
      </c>
    </row>
    <row r="74" spans="1:75" s="13" customFormat="1" ht="38.25" customHeight="1" thickBot="1">
      <c r="A74" s="49">
        <f t="shared" si="46"/>
        <v>0</v>
      </c>
      <c r="B74" s="49" t="str">
        <f t="shared" si="47"/>
        <v>1-25</v>
      </c>
      <c r="C74" s="34"/>
      <c r="D74" s="92" t="str">
        <f>$A74&amp;"-"&amp;$B74&amp;"-"&amp;TEXT(ROWS(D$5:D74),"000")</f>
        <v>0-1-25-070</v>
      </c>
      <c r="E74" s="4"/>
      <c r="F74" s="4"/>
      <c r="G74" s="4"/>
      <c r="H74" s="4"/>
      <c r="I74" s="27"/>
      <c r="J74" s="4"/>
      <c r="K74" s="4"/>
      <c r="L74" s="4"/>
      <c r="M74" s="4"/>
      <c r="N74" s="57"/>
      <c r="O74" s="61"/>
      <c r="P74" s="63"/>
      <c r="Q74" s="68"/>
      <c r="R74" s="68"/>
      <c r="S74" s="68"/>
      <c r="T74" s="68"/>
      <c r="U74" s="70"/>
      <c r="V74" s="70"/>
      <c r="W74" s="70"/>
      <c r="X74" s="70"/>
      <c r="Y74" s="70"/>
      <c r="Z74" s="70"/>
      <c r="AA74" s="70"/>
      <c r="AB74" s="70"/>
      <c r="AC74" s="62" t="str">
        <f t="shared" si="31"/>
        <v/>
      </c>
      <c r="AD74" s="62" t="str">
        <f t="shared" si="32"/>
        <v/>
      </c>
      <c r="AE74" s="62" t="str">
        <f t="shared" si="33"/>
        <v/>
      </c>
      <c r="AF74" s="62" t="str">
        <f t="shared" si="34"/>
        <v/>
      </c>
      <c r="AG74" s="62" t="str">
        <f t="shared" si="35"/>
        <v/>
      </c>
      <c r="AH74" s="63" t="str">
        <f>IF(AG74&lt;'Patient Data'!$AS$4,"Labs complete w/in 45 minutes","")</f>
        <v/>
      </c>
      <c r="AI74" s="62" t="str">
        <f t="shared" si="36"/>
        <v/>
      </c>
      <c r="AJ74" s="63" t="str">
        <f>IF(AI74&lt;'Patient Data'!$AU$4,"tPA w/in 60 minutes","")</f>
        <v/>
      </c>
      <c r="AK74" s="63" t="str">
        <f>IF(AY74&lt;'Patient Data'!$AY$4,"tPA w/in 3 hours","")</f>
        <v/>
      </c>
      <c r="AL74" s="63" t="str">
        <f>IF(AR74&lt;'Patient Data'!$AR$4,"LSN within 3.5 hours","")</f>
        <v/>
      </c>
      <c r="AM74" s="63" t="str">
        <f t="shared" si="27"/>
        <v>-0-0-1-25-070</v>
      </c>
      <c r="AR74" s="18" t="str">
        <f t="shared" si="28"/>
        <v/>
      </c>
      <c r="AS74" s="18" t="str">
        <f>IF(L74="","",AG74-'Patient Data'!$AS$4)</f>
        <v/>
      </c>
      <c r="AT74" s="19"/>
      <c r="AU74" s="18" t="str">
        <f>IF(M74="","",AI74-'Patient Data'!$AU$4)</f>
        <v/>
      </c>
      <c r="AW74" s="19"/>
      <c r="AX74" s="18" t="str">
        <f t="shared" si="29"/>
        <v/>
      </c>
      <c r="AY74" s="18" t="str">
        <f t="shared" si="30"/>
        <v/>
      </c>
      <c r="AZ74" s="19"/>
      <c r="BO74" s="62" t="str">
        <f t="shared" si="37"/>
        <v/>
      </c>
      <c r="BP74" s="62" t="str">
        <f t="shared" si="38"/>
        <v/>
      </c>
      <c r="BQ74" s="62" t="str">
        <f t="shared" si="39"/>
        <v/>
      </c>
      <c r="BR74" s="62" t="str">
        <f t="shared" si="40"/>
        <v/>
      </c>
      <c r="BS74" s="62" t="str">
        <f t="shared" si="41"/>
        <v/>
      </c>
      <c r="BT74" s="62" t="str">
        <f t="shared" si="42"/>
        <v/>
      </c>
      <c r="BU74" s="62" t="str">
        <f t="shared" si="43"/>
        <v/>
      </c>
      <c r="BV74" s="62" t="str">
        <f t="shared" si="44"/>
        <v/>
      </c>
      <c r="BW74" s="62" t="str">
        <f t="shared" si="45"/>
        <v/>
      </c>
    </row>
    <row r="75" spans="1:75" s="13" customFormat="1" ht="38.25" customHeight="1" thickBot="1">
      <c r="A75" s="49">
        <f t="shared" si="46"/>
        <v>0</v>
      </c>
      <c r="B75" s="49" t="str">
        <f t="shared" si="47"/>
        <v>1-25</v>
      </c>
      <c r="C75" s="34"/>
      <c r="D75" s="92" t="str">
        <f>$A75&amp;"-"&amp;$B75&amp;"-"&amp;TEXT(ROWS(D$5:D75),"000")</f>
        <v>0-1-25-071</v>
      </c>
      <c r="E75" s="4"/>
      <c r="F75" s="4"/>
      <c r="G75" s="4"/>
      <c r="H75" s="4"/>
      <c r="I75" s="27"/>
      <c r="J75" s="4"/>
      <c r="K75" s="4"/>
      <c r="L75" s="4"/>
      <c r="M75" s="4"/>
      <c r="N75" s="57"/>
      <c r="O75" s="61"/>
      <c r="P75" s="63"/>
      <c r="Q75" s="68"/>
      <c r="R75" s="68"/>
      <c r="S75" s="68"/>
      <c r="T75" s="68"/>
      <c r="U75" s="70"/>
      <c r="V75" s="70"/>
      <c r="W75" s="70"/>
      <c r="X75" s="70"/>
      <c r="Y75" s="70"/>
      <c r="Z75" s="70"/>
      <c r="AA75" s="70"/>
      <c r="AB75" s="70"/>
      <c r="AC75" s="62" t="str">
        <f t="shared" si="31"/>
        <v/>
      </c>
      <c r="AD75" s="62" t="str">
        <f t="shared" si="32"/>
        <v/>
      </c>
      <c r="AE75" s="62" t="str">
        <f t="shared" si="33"/>
        <v/>
      </c>
      <c r="AF75" s="62" t="str">
        <f t="shared" si="34"/>
        <v/>
      </c>
      <c r="AG75" s="62" t="str">
        <f t="shared" si="35"/>
        <v/>
      </c>
      <c r="AH75" s="63" t="str">
        <f>IF(AG75&lt;'Patient Data'!$AS$4,"Labs complete w/in 45 minutes","")</f>
        <v/>
      </c>
      <c r="AI75" s="62" t="str">
        <f t="shared" si="36"/>
        <v/>
      </c>
      <c r="AJ75" s="63" t="str">
        <f>IF(AI75&lt;'Patient Data'!$AU$4,"tPA w/in 60 minutes","")</f>
        <v/>
      </c>
      <c r="AK75" s="63" t="str">
        <f>IF(AY75&lt;'Patient Data'!$AY$4,"tPA w/in 3 hours","")</f>
        <v/>
      </c>
      <c r="AL75" s="63" t="str">
        <f>IF(AR75&lt;'Patient Data'!$AR$4,"LSN within 3.5 hours","")</f>
        <v/>
      </c>
      <c r="AM75" s="63" t="str">
        <f t="shared" si="27"/>
        <v>-0-0-1-25-071</v>
      </c>
      <c r="AR75" s="18" t="str">
        <f t="shared" si="28"/>
        <v/>
      </c>
      <c r="AS75" s="18" t="str">
        <f>IF(L75="","",AG75-'Patient Data'!$AS$4)</f>
        <v/>
      </c>
      <c r="AT75" s="19"/>
      <c r="AU75" s="18" t="str">
        <f>IF(M75="","",AI75-'Patient Data'!$AU$4)</f>
        <v/>
      </c>
      <c r="AW75" s="19"/>
      <c r="AX75" s="18" t="str">
        <f t="shared" si="29"/>
        <v/>
      </c>
      <c r="AY75" s="18" t="str">
        <f t="shared" si="30"/>
        <v/>
      </c>
      <c r="AZ75" s="19"/>
      <c r="BO75" s="62" t="str">
        <f t="shared" si="37"/>
        <v/>
      </c>
      <c r="BP75" s="62" t="str">
        <f t="shared" si="38"/>
        <v/>
      </c>
      <c r="BQ75" s="62" t="str">
        <f t="shared" si="39"/>
        <v/>
      </c>
      <c r="BR75" s="62" t="str">
        <f t="shared" si="40"/>
        <v/>
      </c>
      <c r="BS75" s="62" t="str">
        <f t="shared" si="41"/>
        <v/>
      </c>
      <c r="BT75" s="62" t="str">
        <f t="shared" si="42"/>
        <v/>
      </c>
      <c r="BU75" s="62" t="str">
        <f t="shared" si="43"/>
        <v/>
      </c>
      <c r="BV75" s="62" t="str">
        <f t="shared" si="44"/>
        <v/>
      </c>
      <c r="BW75" s="62" t="str">
        <f t="shared" si="45"/>
        <v/>
      </c>
    </row>
    <row r="76" spans="1:75" s="13" customFormat="1" ht="38.25" customHeight="1" thickBot="1">
      <c r="A76" s="49">
        <f t="shared" si="46"/>
        <v>0</v>
      </c>
      <c r="B76" s="49" t="str">
        <f t="shared" si="47"/>
        <v>1-25</v>
      </c>
      <c r="C76" s="34"/>
      <c r="D76" s="92" t="str">
        <f>$A76&amp;"-"&amp;$B76&amp;"-"&amp;TEXT(ROWS(D$5:D76),"000")</f>
        <v>0-1-25-072</v>
      </c>
      <c r="E76" s="4"/>
      <c r="F76" s="4"/>
      <c r="G76" s="4"/>
      <c r="H76" s="4"/>
      <c r="I76" s="27"/>
      <c r="J76" s="4"/>
      <c r="K76" s="4"/>
      <c r="L76" s="4"/>
      <c r="M76" s="4"/>
      <c r="N76" s="57"/>
      <c r="O76" s="61"/>
      <c r="P76" s="63"/>
      <c r="Q76" s="68"/>
      <c r="R76" s="68"/>
      <c r="S76" s="68"/>
      <c r="T76" s="68"/>
      <c r="U76" s="70"/>
      <c r="V76" s="70"/>
      <c r="W76" s="70"/>
      <c r="X76" s="70"/>
      <c r="Y76" s="70"/>
      <c r="Z76" s="70"/>
      <c r="AA76" s="70"/>
      <c r="AB76" s="70"/>
      <c r="AC76" s="62" t="str">
        <f t="shared" si="31"/>
        <v/>
      </c>
      <c r="AD76" s="62" t="str">
        <f t="shared" si="32"/>
        <v/>
      </c>
      <c r="AE76" s="62" t="str">
        <f t="shared" si="33"/>
        <v/>
      </c>
      <c r="AF76" s="62" t="str">
        <f t="shared" si="34"/>
        <v/>
      </c>
      <c r="AG76" s="62" t="str">
        <f t="shared" si="35"/>
        <v/>
      </c>
      <c r="AH76" s="63" t="str">
        <f>IF(AG76&lt;'Patient Data'!$AS$4,"Labs complete w/in 45 minutes","")</f>
        <v/>
      </c>
      <c r="AI76" s="62" t="str">
        <f t="shared" si="36"/>
        <v/>
      </c>
      <c r="AJ76" s="63" t="str">
        <f>IF(AI76&lt;'Patient Data'!$AU$4,"tPA w/in 60 minutes","")</f>
        <v/>
      </c>
      <c r="AK76" s="63" t="str">
        <f>IF(AY76&lt;'Patient Data'!$AY$4,"tPA w/in 3 hours","")</f>
        <v/>
      </c>
      <c r="AL76" s="63" t="str">
        <f>IF(AR76&lt;'Patient Data'!$AR$4,"LSN within 3.5 hours","")</f>
        <v/>
      </c>
      <c r="AM76" s="63" t="str">
        <f t="shared" si="27"/>
        <v>-0-0-1-25-072</v>
      </c>
      <c r="AR76" s="18" t="str">
        <f t="shared" si="28"/>
        <v/>
      </c>
      <c r="AS76" s="18" t="str">
        <f>IF(L76="","",AG76-'Patient Data'!$AS$4)</f>
        <v/>
      </c>
      <c r="AT76" s="19"/>
      <c r="AU76" s="18" t="str">
        <f>IF(M76="","",AI76-'Patient Data'!$AU$4)</f>
        <v/>
      </c>
      <c r="AW76" s="19"/>
      <c r="AX76" s="18" t="str">
        <f t="shared" si="29"/>
        <v/>
      </c>
      <c r="AY76" s="18" t="str">
        <f t="shared" si="30"/>
        <v/>
      </c>
      <c r="AZ76" s="19"/>
      <c r="BO76" s="62" t="str">
        <f t="shared" si="37"/>
        <v/>
      </c>
      <c r="BP76" s="62" t="str">
        <f t="shared" si="38"/>
        <v/>
      </c>
      <c r="BQ76" s="62" t="str">
        <f t="shared" si="39"/>
        <v/>
      </c>
      <c r="BR76" s="62" t="str">
        <f t="shared" si="40"/>
        <v/>
      </c>
      <c r="BS76" s="62" t="str">
        <f t="shared" si="41"/>
        <v/>
      </c>
      <c r="BT76" s="62" t="str">
        <f t="shared" si="42"/>
        <v/>
      </c>
      <c r="BU76" s="62" t="str">
        <f t="shared" si="43"/>
        <v/>
      </c>
      <c r="BV76" s="62" t="str">
        <f t="shared" si="44"/>
        <v/>
      </c>
      <c r="BW76" s="62" t="str">
        <f t="shared" si="45"/>
        <v/>
      </c>
    </row>
    <row r="77" spans="1:75" s="13" customFormat="1" ht="38.25" customHeight="1" thickBot="1">
      <c r="A77" s="49">
        <f t="shared" si="46"/>
        <v>0</v>
      </c>
      <c r="B77" s="49" t="str">
        <f t="shared" si="47"/>
        <v>1-25</v>
      </c>
      <c r="C77" s="34"/>
      <c r="D77" s="92" t="str">
        <f>$A77&amp;"-"&amp;$B77&amp;"-"&amp;TEXT(ROWS(D$5:D77),"000")</f>
        <v>0-1-25-073</v>
      </c>
      <c r="E77" s="4"/>
      <c r="F77" s="4"/>
      <c r="G77" s="4"/>
      <c r="H77" s="4"/>
      <c r="I77" s="27"/>
      <c r="J77" s="4"/>
      <c r="K77" s="4"/>
      <c r="L77" s="4"/>
      <c r="M77" s="4"/>
      <c r="N77" s="57"/>
      <c r="O77" s="61"/>
      <c r="P77" s="63"/>
      <c r="Q77" s="68"/>
      <c r="R77" s="68"/>
      <c r="S77" s="68"/>
      <c r="T77" s="68"/>
      <c r="U77" s="70"/>
      <c r="V77" s="70"/>
      <c r="W77" s="70"/>
      <c r="X77" s="70"/>
      <c r="Y77" s="70"/>
      <c r="Z77" s="70"/>
      <c r="AA77" s="70"/>
      <c r="AB77" s="70"/>
      <c r="AC77" s="62" t="str">
        <f t="shared" si="31"/>
        <v/>
      </c>
      <c r="AD77" s="62" t="str">
        <f t="shared" si="32"/>
        <v/>
      </c>
      <c r="AE77" s="62" t="str">
        <f t="shared" si="33"/>
        <v/>
      </c>
      <c r="AF77" s="62" t="str">
        <f t="shared" si="34"/>
        <v/>
      </c>
      <c r="AG77" s="62" t="str">
        <f t="shared" si="35"/>
        <v/>
      </c>
      <c r="AH77" s="63" t="str">
        <f>IF(AG77&lt;'Patient Data'!$AS$4,"Labs complete w/in 45 minutes","")</f>
        <v/>
      </c>
      <c r="AI77" s="62" t="str">
        <f t="shared" si="36"/>
        <v/>
      </c>
      <c r="AJ77" s="63" t="str">
        <f>IF(AI77&lt;'Patient Data'!$AU$4,"tPA w/in 60 minutes","")</f>
        <v/>
      </c>
      <c r="AK77" s="63" t="str">
        <f>IF(AY77&lt;'Patient Data'!$AY$4,"tPA w/in 3 hours","")</f>
        <v/>
      </c>
      <c r="AL77" s="63" t="str">
        <f>IF(AR77&lt;'Patient Data'!$AR$4,"LSN within 3.5 hours","")</f>
        <v/>
      </c>
      <c r="AM77" s="63" t="str">
        <f t="shared" si="27"/>
        <v>-0-0-1-25-073</v>
      </c>
      <c r="AR77" s="18" t="str">
        <f t="shared" si="28"/>
        <v/>
      </c>
      <c r="AS77" s="18" t="str">
        <f>IF(L77="","",AG77-'Patient Data'!$AS$4)</f>
        <v/>
      </c>
      <c r="AT77" s="19"/>
      <c r="AU77" s="18" t="str">
        <f>IF(M77="","",AI77-'Patient Data'!$AU$4)</f>
        <v/>
      </c>
      <c r="AW77" s="19"/>
      <c r="AX77" s="18" t="str">
        <f t="shared" si="29"/>
        <v/>
      </c>
      <c r="AY77" s="18" t="str">
        <f t="shared" si="30"/>
        <v/>
      </c>
      <c r="AZ77" s="19"/>
      <c r="BO77" s="62" t="str">
        <f t="shared" si="37"/>
        <v/>
      </c>
      <c r="BP77" s="62" t="str">
        <f t="shared" si="38"/>
        <v/>
      </c>
      <c r="BQ77" s="62" t="str">
        <f t="shared" si="39"/>
        <v/>
      </c>
      <c r="BR77" s="62" t="str">
        <f t="shared" si="40"/>
        <v/>
      </c>
      <c r="BS77" s="62" t="str">
        <f t="shared" si="41"/>
        <v/>
      </c>
      <c r="BT77" s="62" t="str">
        <f t="shared" si="42"/>
        <v/>
      </c>
      <c r="BU77" s="62" t="str">
        <f t="shared" si="43"/>
        <v/>
      </c>
      <c r="BV77" s="62" t="str">
        <f t="shared" si="44"/>
        <v/>
      </c>
      <c r="BW77" s="62" t="str">
        <f t="shared" si="45"/>
        <v/>
      </c>
    </row>
    <row r="78" spans="1:75" s="13" customFormat="1" ht="38.25" customHeight="1" thickBot="1">
      <c r="A78" s="49">
        <f t="shared" si="46"/>
        <v>0</v>
      </c>
      <c r="B78" s="49" t="str">
        <f t="shared" si="47"/>
        <v>1-25</v>
      </c>
      <c r="C78" s="34"/>
      <c r="D78" s="92" t="str">
        <f>$A78&amp;"-"&amp;$B78&amp;"-"&amp;TEXT(ROWS(D$5:D78),"000")</f>
        <v>0-1-25-074</v>
      </c>
      <c r="E78" s="4"/>
      <c r="F78" s="4"/>
      <c r="G78" s="4"/>
      <c r="H78" s="4"/>
      <c r="I78" s="27"/>
      <c r="J78" s="4"/>
      <c r="K78" s="4"/>
      <c r="L78" s="4"/>
      <c r="M78" s="4"/>
      <c r="N78" s="57"/>
      <c r="O78" s="61"/>
      <c r="P78" s="63"/>
      <c r="Q78" s="68"/>
      <c r="R78" s="68"/>
      <c r="S78" s="68"/>
      <c r="T78" s="68"/>
      <c r="U78" s="70"/>
      <c r="V78" s="70"/>
      <c r="W78" s="70"/>
      <c r="X78" s="70"/>
      <c r="Y78" s="70"/>
      <c r="Z78" s="70"/>
      <c r="AA78" s="70"/>
      <c r="AB78" s="70"/>
      <c r="AC78" s="62" t="str">
        <f t="shared" si="31"/>
        <v/>
      </c>
      <c r="AD78" s="62" t="str">
        <f t="shared" si="32"/>
        <v/>
      </c>
      <c r="AE78" s="62" t="str">
        <f t="shared" si="33"/>
        <v/>
      </c>
      <c r="AF78" s="62" t="str">
        <f t="shared" si="34"/>
        <v/>
      </c>
      <c r="AG78" s="62" t="str">
        <f t="shared" si="35"/>
        <v/>
      </c>
      <c r="AH78" s="63" t="str">
        <f>IF(AG78&lt;'Patient Data'!$AS$4,"Labs complete w/in 45 minutes","")</f>
        <v/>
      </c>
      <c r="AI78" s="62" t="str">
        <f t="shared" si="36"/>
        <v/>
      </c>
      <c r="AJ78" s="63" t="str">
        <f>IF(AI78&lt;'Patient Data'!$AU$4,"tPA w/in 60 minutes","")</f>
        <v/>
      </c>
      <c r="AK78" s="63" t="str">
        <f>IF(AY78&lt;'Patient Data'!$AY$4,"tPA w/in 3 hours","")</f>
        <v/>
      </c>
      <c r="AL78" s="63" t="str">
        <f>IF(AR78&lt;'Patient Data'!$AR$4,"LSN within 3.5 hours","")</f>
        <v/>
      </c>
      <c r="AM78" s="63" t="str">
        <f t="shared" si="27"/>
        <v>-0-0-1-25-074</v>
      </c>
      <c r="AR78" s="18" t="str">
        <f t="shared" si="28"/>
        <v/>
      </c>
      <c r="AS78" s="18" t="str">
        <f>IF(L78="","",AG78-'Patient Data'!$AS$4)</f>
        <v/>
      </c>
      <c r="AT78" s="19"/>
      <c r="AU78" s="18" t="str">
        <f>IF(M78="","",AI78-'Patient Data'!$AU$4)</f>
        <v/>
      </c>
      <c r="AW78" s="19"/>
      <c r="AX78" s="18" t="str">
        <f t="shared" si="29"/>
        <v/>
      </c>
      <c r="AY78" s="18" t="str">
        <f t="shared" si="30"/>
        <v/>
      </c>
      <c r="AZ78" s="19"/>
      <c r="BO78" s="62" t="str">
        <f t="shared" si="37"/>
        <v/>
      </c>
      <c r="BP78" s="62" t="str">
        <f t="shared" si="38"/>
        <v/>
      </c>
      <c r="BQ78" s="62" t="str">
        <f t="shared" si="39"/>
        <v/>
      </c>
      <c r="BR78" s="62" t="str">
        <f t="shared" si="40"/>
        <v/>
      </c>
      <c r="BS78" s="62" t="str">
        <f t="shared" si="41"/>
        <v/>
      </c>
      <c r="BT78" s="62" t="str">
        <f t="shared" si="42"/>
        <v/>
      </c>
      <c r="BU78" s="62" t="str">
        <f t="shared" si="43"/>
        <v/>
      </c>
      <c r="BV78" s="62" t="str">
        <f t="shared" si="44"/>
        <v/>
      </c>
      <c r="BW78" s="62" t="str">
        <f t="shared" si="45"/>
        <v/>
      </c>
    </row>
    <row r="79" spans="1:75" s="13" customFormat="1" ht="38.25" customHeight="1" thickBot="1">
      <c r="A79" s="49">
        <f t="shared" si="46"/>
        <v>0</v>
      </c>
      <c r="B79" s="49" t="str">
        <f t="shared" si="47"/>
        <v>1-25</v>
      </c>
      <c r="C79" s="34"/>
      <c r="D79" s="92" t="str">
        <f>$A79&amp;"-"&amp;$B79&amp;"-"&amp;TEXT(ROWS(D$5:D79),"000")</f>
        <v>0-1-25-075</v>
      </c>
      <c r="E79" s="4"/>
      <c r="F79" s="4"/>
      <c r="G79" s="4"/>
      <c r="H79" s="4"/>
      <c r="I79" s="27"/>
      <c r="J79" s="4"/>
      <c r="K79" s="4"/>
      <c r="L79" s="4"/>
      <c r="M79" s="4"/>
      <c r="N79" s="57"/>
      <c r="O79" s="61"/>
      <c r="P79" s="63"/>
      <c r="Q79" s="68"/>
      <c r="R79" s="68"/>
      <c r="S79" s="68"/>
      <c r="T79" s="68"/>
      <c r="U79" s="70"/>
      <c r="V79" s="70"/>
      <c r="W79" s="70"/>
      <c r="X79" s="70"/>
      <c r="Y79" s="70"/>
      <c r="Z79" s="70"/>
      <c r="AA79" s="70"/>
      <c r="AB79" s="70"/>
      <c r="AC79" s="62" t="str">
        <f t="shared" si="31"/>
        <v/>
      </c>
      <c r="AD79" s="62" t="str">
        <f t="shared" si="32"/>
        <v/>
      </c>
      <c r="AE79" s="62" t="str">
        <f t="shared" si="33"/>
        <v/>
      </c>
      <c r="AF79" s="62" t="str">
        <f t="shared" si="34"/>
        <v/>
      </c>
      <c r="AG79" s="62" t="str">
        <f t="shared" si="35"/>
        <v/>
      </c>
      <c r="AH79" s="63" t="str">
        <f>IF(AG79&lt;'Patient Data'!$AS$4,"Labs complete w/in 45 minutes","")</f>
        <v/>
      </c>
      <c r="AI79" s="62" t="str">
        <f t="shared" si="36"/>
        <v/>
      </c>
      <c r="AJ79" s="63" t="str">
        <f>IF(AI79&lt;'Patient Data'!$AU$4,"tPA w/in 60 minutes","")</f>
        <v/>
      </c>
      <c r="AK79" s="63" t="str">
        <f>IF(AY79&lt;'Patient Data'!$AY$4,"tPA w/in 3 hours","")</f>
        <v/>
      </c>
      <c r="AL79" s="63" t="str">
        <f>IF(AR79&lt;'Patient Data'!$AR$4,"LSN within 3.5 hours","")</f>
        <v/>
      </c>
      <c r="AM79" s="63" t="str">
        <f t="shared" si="27"/>
        <v>-0-0-1-25-075</v>
      </c>
      <c r="AR79" s="18" t="str">
        <f t="shared" si="28"/>
        <v/>
      </c>
      <c r="AS79" s="18" t="str">
        <f>IF(L79="","",AG79-'Patient Data'!$AS$4)</f>
        <v/>
      </c>
      <c r="AT79" s="19"/>
      <c r="AU79" s="18" t="str">
        <f>IF(M79="","",AI79-'Patient Data'!$AU$4)</f>
        <v/>
      </c>
      <c r="AW79" s="19"/>
      <c r="AX79" s="18" t="str">
        <f t="shared" si="29"/>
        <v/>
      </c>
      <c r="AY79" s="18" t="str">
        <f t="shared" si="30"/>
        <v/>
      </c>
      <c r="AZ79" s="19"/>
      <c r="BO79" s="62" t="str">
        <f t="shared" si="37"/>
        <v/>
      </c>
      <c r="BP79" s="62" t="str">
        <f t="shared" si="38"/>
        <v/>
      </c>
      <c r="BQ79" s="62" t="str">
        <f t="shared" si="39"/>
        <v/>
      </c>
      <c r="BR79" s="62" t="str">
        <f t="shared" si="40"/>
        <v/>
      </c>
      <c r="BS79" s="62" t="str">
        <f t="shared" si="41"/>
        <v/>
      </c>
      <c r="BT79" s="62" t="str">
        <f t="shared" si="42"/>
        <v/>
      </c>
      <c r="BU79" s="62" t="str">
        <f t="shared" si="43"/>
        <v/>
      </c>
      <c r="BV79" s="62" t="str">
        <f t="shared" si="44"/>
        <v/>
      </c>
      <c r="BW79" s="62" t="str">
        <f t="shared" si="45"/>
        <v/>
      </c>
    </row>
    <row r="80" spans="1:75" s="13" customFormat="1" ht="38.25" customHeight="1" thickBot="1">
      <c r="A80" s="49">
        <f t="shared" si="46"/>
        <v>0</v>
      </c>
      <c r="B80" s="49" t="str">
        <f t="shared" si="47"/>
        <v>1-25</v>
      </c>
      <c r="C80" s="34"/>
      <c r="D80" s="92" t="str">
        <f>$A80&amp;"-"&amp;$B80&amp;"-"&amp;TEXT(ROWS(D$5:D80),"000")</f>
        <v>0-1-25-076</v>
      </c>
      <c r="E80" s="4"/>
      <c r="F80" s="4"/>
      <c r="G80" s="4"/>
      <c r="H80" s="4"/>
      <c r="I80" s="27"/>
      <c r="J80" s="4"/>
      <c r="K80" s="4"/>
      <c r="L80" s="4"/>
      <c r="M80" s="4"/>
      <c r="N80" s="57"/>
      <c r="O80" s="61"/>
      <c r="P80" s="63"/>
      <c r="Q80" s="68"/>
      <c r="R80" s="68"/>
      <c r="S80" s="68"/>
      <c r="T80" s="68"/>
      <c r="U80" s="70"/>
      <c r="V80" s="70"/>
      <c r="W80" s="70"/>
      <c r="X80" s="70"/>
      <c r="Y80" s="70"/>
      <c r="Z80" s="70"/>
      <c r="AA80" s="70"/>
      <c r="AB80" s="70"/>
      <c r="AC80" s="62" t="str">
        <f t="shared" si="31"/>
        <v/>
      </c>
      <c r="AD80" s="62" t="str">
        <f t="shared" si="32"/>
        <v/>
      </c>
      <c r="AE80" s="62" t="str">
        <f t="shared" si="33"/>
        <v/>
      </c>
      <c r="AF80" s="62" t="str">
        <f t="shared" si="34"/>
        <v/>
      </c>
      <c r="AG80" s="62" t="str">
        <f t="shared" si="35"/>
        <v/>
      </c>
      <c r="AH80" s="63" t="str">
        <f>IF(AG80&lt;'Patient Data'!$AS$4,"Labs complete w/in 45 minutes","")</f>
        <v/>
      </c>
      <c r="AI80" s="62" t="str">
        <f t="shared" si="36"/>
        <v/>
      </c>
      <c r="AJ80" s="63" t="str">
        <f>IF(AI80&lt;'Patient Data'!$AU$4,"tPA w/in 60 minutes","")</f>
        <v/>
      </c>
      <c r="AK80" s="63" t="str">
        <f>IF(AY80&lt;'Patient Data'!$AY$4,"tPA w/in 3 hours","")</f>
        <v/>
      </c>
      <c r="AL80" s="63" t="str">
        <f>IF(AR80&lt;'Patient Data'!$AR$4,"LSN within 3.5 hours","")</f>
        <v/>
      </c>
      <c r="AM80" s="63" t="str">
        <f t="shared" si="27"/>
        <v>-0-0-1-25-076</v>
      </c>
      <c r="AR80" s="18" t="str">
        <f t="shared" si="28"/>
        <v/>
      </c>
      <c r="AS80" s="18" t="str">
        <f>IF(L80="","",AG80-'Patient Data'!$AS$4)</f>
        <v/>
      </c>
      <c r="AT80" s="19"/>
      <c r="AU80" s="18" t="str">
        <f>IF(M80="","",AI80-'Patient Data'!$AU$4)</f>
        <v/>
      </c>
      <c r="AW80" s="19"/>
      <c r="AX80" s="18" t="str">
        <f t="shared" si="29"/>
        <v/>
      </c>
      <c r="AY80" s="18" t="str">
        <f t="shared" si="30"/>
        <v/>
      </c>
      <c r="AZ80" s="19"/>
      <c r="BO80" s="62" t="str">
        <f t="shared" si="37"/>
        <v/>
      </c>
      <c r="BP80" s="62" t="str">
        <f t="shared" si="38"/>
        <v/>
      </c>
      <c r="BQ80" s="62" t="str">
        <f t="shared" si="39"/>
        <v/>
      </c>
      <c r="BR80" s="62" t="str">
        <f t="shared" si="40"/>
        <v/>
      </c>
      <c r="BS80" s="62" t="str">
        <f t="shared" si="41"/>
        <v/>
      </c>
      <c r="BT80" s="62" t="str">
        <f t="shared" si="42"/>
        <v/>
      </c>
      <c r="BU80" s="62" t="str">
        <f t="shared" si="43"/>
        <v/>
      </c>
      <c r="BV80" s="62" t="str">
        <f t="shared" si="44"/>
        <v/>
      </c>
      <c r="BW80" s="62" t="str">
        <f t="shared" si="45"/>
        <v/>
      </c>
    </row>
    <row r="81" spans="1:75" s="13" customFormat="1" ht="38.25" customHeight="1" thickBot="1">
      <c r="A81" s="49">
        <f t="shared" si="46"/>
        <v>0</v>
      </c>
      <c r="B81" s="49" t="str">
        <f t="shared" si="47"/>
        <v>1-25</v>
      </c>
      <c r="C81" s="34"/>
      <c r="D81" s="92" t="str">
        <f>$A81&amp;"-"&amp;$B81&amp;"-"&amp;TEXT(ROWS(D$5:D81),"000")</f>
        <v>0-1-25-077</v>
      </c>
      <c r="E81" s="4"/>
      <c r="F81" s="4"/>
      <c r="G81" s="4"/>
      <c r="H81" s="4"/>
      <c r="I81" s="27"/>
      <c r="J81" s="4"/>
      <c r="K81" s="4"/>
      <c r="L81" s="4"/>
      <c r="M81" s="4"/>
      <c r="N81" s="57"/>
      <c r="O81" s="61"/>
      <c r="P81" s="63"/>
      <c r="Q81" s="68"/>
      <c r="R81" s="68"/>
      <c r="S81" s="68"/>
      <c r="T81" s="68"/>
      <c r="U81" s="70"/>
      <c r="V81" s="70"/>
      <c r="W81" s="70"/>
      <c r="X81" s="70"/>
      <c r="Y81" s="70"/>
      <c r="Z81" s="70"/>
      <c r="AA81" s="70"/>
      <c r="AB81" s="70"/>
      <c r="AC81" s="62" t="str">
        <f t="shared" si="31"/>
        <v/>
      </c>
      <c r="AD81" s="62" t="str">
        <f t="shared" si="32"/>
        <v/>
      </c>
      <c r="AE81" s="62" t="str">
        <f t="shared" si="33"/>
        <v/>
      </c>
      <c r="AF81" s="62" t="str">
        <f t="shared" si="34"/>
        <v/>
      </c>
      <c r="AG81" s="62" t="str">
        <f t="shared" si="35"/>
        <v/>
      </c>
      <c r="AH81" s="63" t="str">
        <f>IF(AG81&lt;'Patient Data'!$AS$4,"Labs complete w/in 45 minutes","")</f>
        <v/>
      </c>
      <c r="AI81" s="62" t="str">
        <f t="shared" si="36"/>
        <v/>
      </c>
      <c r="AJ81" s="63" t="str">
        <f>IF(AI81&lt;'Patient Data'!$AU$4,"tPA w/in 60 minutes","")</f>
        <v/>
      </c>
      <c r="AK81" s="63" t="str">
        <f>IF(AY81&lt;'Patient Data'!$AY$4,"tPA w/in 3 hours","")</f>
        <v/>
      </c>
      <c r="AL81" s="63" t="str">
        <f>IF(AR81&lt;'Patient Data'!$AR$4,"LSN within 3.5 hours","")</f>
        <v/>
      </c>
      <c r="AM81" s="63" t="str">
        <f t="shared" si="27"/>
        <v>-0-0-1-25-077</v>
      </c>
      <c r="AR81" s="18" t="str">
        <f t="shared" si="28"/>
        <v/>
      </c>
      <c r="AS81" s="18" t="str">
        <f>IF(L81="","",AG81-'Patient Data'!$AS$4)</f>
        <v/>
      </c>
      <c r="AT81" s="19"/>
      <c r="AU81" s="18" t="str">
        <f>IF(M81="","",AI81-'Patient Data'!$AU$4)</f>
        <v/>
      </c>
      <c r="AW81" s="19"/>
      <c r="AX81" s="18" t="str">
        <f t="shared" si="29"/>
        <v/>
      </c>
      <c r="AY81" s="18" t="str">
        <f t="shared" si="30"/>
        <v/>
      </c>
      <c r="AZ81" s="19"/>
      <c r="BO81" s="62" t="str">
        <f t="shared" si="37"/>
        <v/>
      </c>
      <c r="BP81" s="62" t="str">
        <f t="shared" si="38"/>
        <v/>
      </c>
      <c r="BQ81" s="62" t="str">
        <f t="shared" si="39"/>
        <v/>
      </c>
      <c r="BR81" s="62" t="str">
        <f t="shared" si="40"/>
        <v/>
      </c>
      <c r="BS81" s="62" t="str">
        <f t="shared" si="41"/>
        <v/>
      </c>
      <c r="BT81" s="62" t="str">
        <f t="shared" si="42"/>
        <v/>
      </c>
      <c r="BU81" s="62" t="str">
        <f t="shared" si="43"/>
        <v/>
      </c>
      <c r="BV81" s="62" t="str">
        <f t="shared" si="44"/>
        <v/>
      </c>
      <c r="BW81" s="62" t="str">
        <f t="shared" si="45"/>
        <v/>
      </c>
    </row>
    <row r="82" spans="1:75" s="13" customFormat="1" ht="38.25" customHeight="1" thickBot="1">
      <c r="A82" s="49">
        <f t="shared" si="46"/>
        <v>0</v>
      </c>
      <c r="B82" s="49" t="str">
        <f t="shared" si="47"/>
        <v>1-25</v>
      </c>
      <c r="C82" s="34"/>
      <c r="D82" s="92" t="str">
        <f>$A82&amp;"-"&amp;$B82&amp;"-"&amp;TEXT(ROWS(D$5:D82),"000")</f>
        <v>0-1-25-078</v>
      </c>
      <c r="E82" s="4"/>
      <c r="F82" s="4"/>
      <c r="G82" s="4"/>
      <c r="H82" s="4"/>
      <c r="I82" s="27"/>
      <c r="J82" s="4"/>
      <c r="K82" s="4"/>
      <c r="L82" s="4"/>
      <c r="M82" s="4"/>
      <c r="N82" s="57"/>
      <c r="O82" s="61"/>
      <c r="P82" s="63"/>
      <c r="Q82" s="68"/>
      <c r="R82" s="68"/>
      <c r="S82" s="68"/>
      <c r="T82" s="68"/>
      <c r="U82" s="70"/>
      <c r="V82" s="70"/>
      <c r="W82" s="70"/>
      <c r="X82" s="70"/>
      <c r="Y82" s="70"/>
      <c r="Z82" s="70"/>
      <c r="AA82" s="70"/>
      <c r="AB82" s="70"/>
      <c r="AC82" s="62" t="str">
        <f t="shared" si="31"/>
        <v/>
      </c>
      <c r="AD82" s="62" t="str">
        <f t="shared" si="32"/>
        <v/>
      </c>
      <c r="AE82" s="62" t="str">
        <f t="shared" si="33"/>
        <v/>
      </c>
      <c r="AF82" s="62" t="str">
        <f t="shared" si="34"/>
        <v/>
      </c>
      <c r="AG82" s="62" t="str">
        <f t="shared" si="35"/>
        <v/>
      </c>
      <c r="AH82" s="63" t="str">
        <f>IF(AG82&lt;'Patient Data'!$AS$4,"Labs complete w/in 45 minutes","")</f>
        <v/>
      </c>
      <c r="AI82" s="62" t="str">
        <f t="shared" si="36"/>
        <v/>
      </c>
      <c r="AJ82" s="63" t="str">
        <f>IF(AI82&lt;'Patient Data'!$AU$4,"tPA w/in 60 minutes","")</f>
        <v/>
      </c>
      <c r="AK82" s="63" t="str">
        <f>IF(AY82&lt;'Patient Data'!$AY$4,"tPA w/in 3 hours","")</f>
        <v/>
      </c>
      <c r="AL82" s="63" t="str">
        <f>IF(AR82&lt;'Patient Data'!$AR$4,"LSN within 3.5 hours","")</f>
        <v/>
      </c>
      <c r="AM82" s="63" t="str">
        <f t="shared" si="27"/>
        <v>-0-0-1-25-078</v>
      </c>
      <c r="AR82" s="18" t="str">
        <f t="shared" si="28"/>
        <v/>
      </c>
      <c r="AS82" s="18" t="str">
        <f>IF(L82="","",AG82-'Patient Data'!$AS$4)</f>
        <v/>
      </c>
      <c r="AT82" s="19"/>
      <c r="AU82" s="18" t="str">
        <f>IF(M82="","",AI82-'Patient Data'!$AU$4)</f>
        <v/>
      </c>
      <c r="AW82" s="19"/>
      <c r="AX82" s="18" t="str">
        <f t="shared" si="29"/>
        <v/>
      </c>
      <c r="AY82" s="18" t="str">
        <f t="shared" si="30"/>
        <v/>
      </c>
      <c r="AZ82" s="19"/>
      <c r="BO82" s="62" t="str">
        <f t="shared" si="37"/>
        <v/>
      </c>
      <c r="BP82" s="62" t="str">
        <f t="shared" si="38"/>
        <v/>
      </c>
      <c r="BQ82" s="62" t="str">
        <f t="shared" si="39"/>
        <v/>
      </c>
      <c r="BR82" s="62" t="str">
        <f t="shared" si="40"/>
        <v/>
      </c>
      <c r="BS82" s="62" t="str">
        <f t="shared" si="41"/>
        <v/>
      </c>
      <c r="BT82" s="62" t="str">
        <f t="shared" si="42"/>
        <v/>
      </c>
      <c r="BU82" s="62" t="str">
        <f t="shared" si="43"/>
        <v/>
      </c>
      <c r="BV82" s="62" t="str">
        <f t="shared" si="44"/>
        <v/>
      </c>
      <c r="BW82" s="62" t="str">
        <f t="shared" si="45"/>
        <v/>
      </c>
    </row>
    <row r="83" spans="1:75" s="13" customFormat="1" ht="38.25" customHeight="1" thickBot="1">
      <c r="A83" s="49">
        <f t="shared" si="46"/>
        <v>0</v>
      </c>
      <c r="B83" s="49" t="str">
        <f t="shared" si="47"/>
        <v>1-25</v>
      </c>
      <c r="C83" s="34"/>
      <c r="D83" s="92" t="str">
        <f>$A83&amp;"-"&amp;$B83&amp;"-"&amp;TEXT(ROWS(D$5:D83),"000")</f>
        <v>0-1-25-079</v>
      </c>
      <c r="E83" s="4"/>
      <c r="F83" s="4"/>
      <c r="G83" s="4"/>
      <c r="H83" s="4"/>
      <c r="I83" s="27"/>
      <c r="J83" s="4"/>
      <c r="K83" s="4"/>
      <c r="L83" s="4"/>
      <c r="M83" s="4"/>
      <c r="N83" s="57"/>
      <c r="O83" s="61"/>
      <c r="P83" s="63"/>
      <c r="Q83" s="68"/>
      <c r="R83" s="68"/>
      <c r="S83" s="68"/>
      <c r="T83" s="68"/>
      <c r="U83" s="70"/>
      <c r="V83" s="70"/>
      <c r="W83" s="70"/>
      <c r="X83" s="70"/>
      <c r="Y83" s="70"/>
      <c r="Z83" s="70"/>
      <c r="AA83" s="70"/>
      <c r="AB83" s="70"/>
      <c r="AC83" s="62" t="str">
        <f t="shared" si="31"/>
        <v/>
      </c>
      <c r="AD83" s="62" t="str">
        <f t="shared" si="32"/>
        <v/>
      </c>
      <c r="AE83" s="62" t="str">
        <f t="shared" si="33"/>
        <v/>
      </c>
      <c r="AF83" s="62" t="str">
        <f t="shared" si="34"/>
        <v/>
      </c>
      <c r="AG83" s="62" t="str">
        <f t="shared" si="35"/>
        <v/>
      </c>
      <c r="AH83" s="63" t="str">
        <f>IF(AG83&lt;'Patient Data'!$AS$4,"Labs complete w/in 45 minutes","")</f>
        <v/>
      </c>
      <c r="AI83" s="62" t="str">
        <f t="shared" si="36"/>
        <v/>
      </c>
      <c r="AJ83" s="63" t="str">
        <f>IF(AI83&lt;'Patient Data'!$AU$4,"tPA w/in 60 minutes","")</f>
        <v/>
      </c>
      <c r="AK83" s="63" t="str">
        <f>IF(AY83&lt;'Patient Data'!$AY$4,"tPA w/in 3 hours","")</f>
        <v/>
      </c>
      <c r="AL83" s="63" t="str">
        <f>IF(AR83&lt;'Patient Data'!$AR$4,"LSN within 3.5 hours","")</f>
        <v/>
      </c>
      <c r="AM83" s="63" t="str">
        <f t="shared" si="27"/>
        <v>-0-0-1-25-079</v>
      </c>
      <c r="AR83" s="18" t="str">
        <f t="shared" si="28"/>
        <v/>
      </c>
      <c r="AS83" s="18" t="str">
        <f>IF(L83="","",AG83-'Patient Data'!$AS$4)</f>
        <v/>
      </c>
      <c r="AT83" s="19"/>
      <c r="AU83" s="18" t="str">
        <f>IF(M83="","",AI83-'Patient Data'!$AU$4)</f>
        <v/>
      </c>
      <c r="AW83" s="19"/>
      <c r="AX83" s="18" t="str">
        <f t="shared" si="29"/>
        <v/>
      </c>
      <c r="AY83" s="18" t="str">
        <f t="shared" si="30"/>
        <v/>
      </c>
      <c r="AZ83" s="19"/>
      <c r="BO83" s="62" t="str">
        <f t="shared" si="37"/>
        <v/>
      </c>
      <c r="BP83" s="62" t="str">
        <f t="shared" si="38"/>
        <v/>
      </c>
      <c r="BQ83" s="62" t="str">
        <f t="shared" si="39"/>
        <v/>
      </c>
      <c r="BR83" s="62" t="str">
        <f t="shared" si="40"/>
        <v/>
      </c>
      <c r="BS83" s="62" t="str">
        <f t="shared" si="41"/>
        <v/>
      </c>
      <c r="BT83" s="62" t="str">
        <f t="shared" si="42"/>
        <v/>
      </c>
      <c r="BU83" s="62" t="str">
        <f t="shared" si="43"/>
        <v/>
      </c>
      <c r="BV83" s="62" t="str">
        <f t="shared" si="44"/>
        <v/>
      </c>
      <c r="BW83" s="62" t="str">
        <f t="shared" si="45"/>
        <v/>
      </c>
    </row>
    <row r="84" spans="1:75" s="13" customFormat="1" ht="38.25" customHeight="1" thickBot="1">
      <c r="A84" s="49">
        <f t="shared" si="46"/>
        <v>0</v>
      </c>
      <c r="B84" s="49" t="str">
        <f t="shared" si="47"/>
        <v>1-25</v>
      </c>
      <c r="C84" s="34"/>
      <c r="D84" s="92" t="str">
        <f>$A84&amp;"-"&amp;$B84&amp;"-"&amp;TEXT(ROWS(D$5:D84),"000")</f>
        <v>0-1-25-080</v>
      </c>
      <c r="E84" s="4"/>
      <c r="F84" s="4"/>
      <c r="G84" s="4"/>
      <c r="H84" s="4"/>
      <c r="I84" s="27"/>
      <c r="J84" s="4"/>
      <c r="K84" s="4"/>
      <c r="L84" s="4"/>
      <c r="M84" s="4"/>
      <c r="N84" s="57"/>
      <c r="O84" s="61"/>
      <c r="P84" s="63"/>
      <c r="Q84" s="68"/>
      <c r="R84" s="68"/>
      <c r="S84" s="68"/>
      <c r="T84" s="68"/>
      <c r="U84" s="70"/>
      <c r="V84" s="70"/>
      <c r="W84" s="70"/>
      <c r="X84" s="70"/>
      <c r="Y84" s="70"/>
      <c r="Z84" s="70"/>
      <c r="AA84" s="70"/>
      <c r="AB84" s="70"/>
      <c r="AC84" s="62" t="str">
        <f t="shared" si="31"/>
        <v/>
      </c>
      <c r="AD84" s="62" t="str">
        <f t="shared" si="32"/>
        <v/>
      </c>
      <c r="AE84" s="62" t="str">
        <f t="shared" si="33"/>
        <v/>
      </c>
      <c r="AF84" s="62" t="str">
        <f t="shared" si="34"/>
        <v/>
      </c>
      <c r="AG84" s="62" t="str">
        <f t="shared" si="35"/>
        <v/>
      </c>
      <c r="AH84" s="63" t="str">
        <f>IF(AG84&lt;'Patient Data'!$AS$4,"Labs complete w/in 45 minutes","")</f>
        <v/>
      </c>
      <c r="AI84" s="62" t="str">
        <f t="shared" si="36"/>
        <v/>
      </c>
      <c r="AJ84" s="63" t="str">
        <f>IF(AI84&lt;'Patient Data'!$AU$4,"tPA w/in 60 minutes","")</f>
        <v/>
      </c>
      <c r="AK84" s="63" t="str">
        <f>IF(AY84&lt;'Patient Data'!$AY$4,"tPA w/in 3 hours","")</f>
        <v/>
      </c>
      <c r="AL84" s="63" t="str">
        <f>IF(AR84&lt;'Patient Data'!$AR$4,"LSN within 3.5 hours","")</f>
        <v/>
      </c>
      <c r="AM84" s="63" t="str">
        <f t="shared" si="27"/>
        <v>-0-0-1-25-080</v>
      </c>
      <c r="AR84" s="18" t="str">
        <f t="shared" si="28"/>
        <v/>
      </c>
      <c r="AS84" s="18" t="str">
        <f>IF(L84="","",AG84-'Patient Data'!$AS$4)</f>
        <v/>
      </c>
      <c r="AT84" s="19"/>
      <c r="AU84" s="18" t="str">
        <f>IF(M84="","",AI84-'Patient Data'!$AU$4)</f>
        <v/>
      </c>
      <c r="AW84" s="19"/>
      <c r="AX84" s="18" t="str">
        <f t="shared" si="29"/>
        <v/>
      </c>
      <c r="AY84" s="18" t="str">
        <f t="shared" si="30"/>
        <v/>
      </c>
      <c r="AZ84" s="19"/>
      <c r="BO84" s="62" t="str">
        <f t="shared" si="37"/>
        <v/>
      </c>
      <c r="BP84" s="62" t="str">
        <f t="shared" si="38"/>
        <v/>
      </c>
      <c r="BQ84" s="62" t="str">
        <f t="shared" si="39"/>
        <v/>
      </c>
      <c r="BR84" s="62" t="str">
        <f t="shared" si="40"/>
        <v/>
      </c>
      <c r="BS84" s="62" t="str">
        <f t="shared" si="41"/>
        <v/>
      </c>
      <c r="BT84" s="62" t="str">
        <f t="shared" si="42"/>
        <v/>
      </c>
      <c r="BU84" s="62" t="str">
        <f t="shared" si="43"/>
        <v/>
      </c>
      <c r="BV84" s="62" t="str">
        <f t="shared" si="44"/>
        <v/>
      </c>
      <c r="BW84" s="62" t="str">
        <f t="shared" si="45"/>
        <v/>
      </c>
    </row>
    <row r="85" spans="1:75" s="13" customFormat="1" ht="38.25" customHeight="1" thickBot="1">
      <c r="A85" s="49">
        <f t="shared" si="46"/>
        <v>0</v>
      </c>
      <c r="B85" s="49" t="str">
        <f t="shared" si="47"/>
        <v>1-25</v>
      </c>
      <c r="C85" s="34"/>
      <c r="D85" s="92" t="str">
        <f>$A85&amp;"-"&amp;$B85&amp;"-"&amp;TEXT(ROWS(D$5:D85),"000")</f>
        <v>0-1-25-081</v>
      </c>
      <c r="E85" s="4"/>
      <c r="F85" s="4"/>
      <c r="G85" s="4"/>
      <c r="H85" s="4"/>
      <c r="I85" s="27"/>
      <c r="J85" s="4"/>
      <c r="K85" s="4"/>
      <c r="L85" s="4"/>
      <c r="M85" s="4"/>
      <c r="N85" s="57"/>
      <c r="O85" s="61"/>
      <c r="P85" s="63"/>
      <c r="Q85" s="68"/>
      <c r="R85" s="68"/>
      <c r="S85" s="68"/>
      <c r="T85" s="68"/>
      <c r="U85" s="70"/>
      <c r="V85" s="70"/>
      <c r="W85" s="70"/>
      <c r="X85" s="70"/>
      <c r="Y85" s="70"/>
      <c r="Z85" s="70"/>
      <c r="AA85" s="70"/>
      <c r="AB85" s="70"/>
      <c r="AC85" s="62" t="str">
        <f t="shared" si="31"/>
        <v/>
      </c>
      <c r="AD85" s="62" t="str">
        <f t="shared" si="32"/>
        <v/>
      </c>
      <c r="AE85" s="62" t="str">
        <f t="shared" si="33"/>
        <v/>
      </c>
      <c r="AF85" s="62" t="str">
        <f t="shared" si="34"/>
        <v/>
      </c>
      <c r="AG85" s="62" t="str">
        <f t="shared" si="35"/>
        <v/>
      </c>
      <c r="AH85" s="63" t="str">
        <f>IF(AG85&lt;'Patient Data'!$AS$4,"Labs complete w/in 45 minutes","")</f>
        <v/>
      </c>
      <c r="AI85" s="62" t="str">
        <f t="shared" si="36"/>
        <v/>
      </c>
      <c r="AJ85" s="63" t="str">
        <f>IF(AI85&lt;'Patient Data'!$AU$4,"tPA w/in 60 minutes","")</f>
        <v/>
      </c>
      <c r="AK85" s="63" t="str">
        <f>IF(AY85&lt;'Patient Data'!$AY$4,"tPA w/in 3 hours","")</f>
        <v/>
      </c>
      <c r="AL85" s="63" t="str">
        <f>IF(AR85&lt;'Patient Data'!$AR$4,"LSN within 3.5 hours","")</f>
        <v/>
      </c>
      <c r="AM85" s="63" t="str">
        <f t="shared" si="27"/>
        <v>-0-0-1-25-081</v>
      </c>
      <c r="AR85" s="18" t="str">
        <f t="shared" si="28"/>
        <v/>
      </c>
      <c r="AS85" s="18" t="str">
        <f>IF(L85="","",AG85-'Patient Data'!$AS$4)</f>
        <v/>
      </c>
      <c r="AT85" s="19"/>
      <c r="AU85" s="18" t="str">
        <f>IF(M85="","",AI85-'Patient Data'!$AU$4)</f>
        <v/>
      </c>
      <c r="AW85" s="19"/>
      <c r="AX85" s="18" t="str">
        <f t="shared" si="29"/>
        <v/>
      </c>
      <c r="AY85" s="18" t="str">
        <f t="shared" si="30"/>
        <v/>
      </c>
      <c r="AZ85" s="19"/>
      <c r="BO85" s="62" t="str">
        <f t="shared" si="37"/>
        <v/>
      </c>
      <c r="BP85" s="62" t="str">
        <f t="shared" si="38"/>
        <v/>
      </c>
      <c r="BQ85" s="62" t="str">
        <f t="shared" si="39"/>
        <v/>
      </c>
      <c r="BR85" s="62" t="str">
        <f t="shared" si="40"/>
        <v/>
      </c>
      <c r="BS85" s="62" t="str">
        <f t="shared" si="41"/>
        <v/>
      </c>
      <c r="BT85" s="62" t="str">
        <f t="shared" si="42"/>
        <v/>
      </c>
      <c r="BU85" s="62" t="str">
        <f t="shared" si="43"/>
        <v/>
      </c>
      <c r="BV85" s="62" t="str">
        <f t="shared" si="44"/>
        <v/>
      </c>
      <c r="BW85" s="62" t="str">
        <f t="shared" si="45"/>
        <v/>
      </c>
    </row>
    <row r="86" spans="1:75" s="13" customFormat="1" ht="38.25" customHeight="1" thickBot="1">
      <c r="A86" s="49">
        <f t="shared" si="46"/>
        <v>0</v>
      </c>
      <c r="B86" s="49" t="str">
        <f t="shared" si="47"/>
        <v>1-25</v>
      </c>
      <c r="C86" s="34"/>
      <c r="D86" s="92" t="str">
        <f>$A86&amp;"-"&amp;$B86&amp;"-"&amp;TEXT(ROWS(D$5:D86),"000")</f>
        <v>0-1-25-082</v>
      </c>
      <c r="E86" s="4"/>
      <c r="F86" s="4"/>
      <c r="G86" s="4"/>
      <c r="H86" s="4"/>
      <c r="I86" s="27"/>
      <c r="J86" s="4"/>
      <c r="K86" s="4"/>
      <c r="L86" s="4"/>
      <c r="M86" s="4"/>
      <c r="N86" s="57"/>
      <c r="O86" s="61"/>
      <c r="P86" s="63"/>
      <c r="Q86" s="68"/>
      <c r="R86" s="68"/>
      <c r="S86" s="68"/>
      <c r="T86" s="68"/>
      <c r="U86" s="70"/>
      <c r="V86" s="70"/>
      <c r="W86" s="70"/>
      <c r="X86" s="70"/>
      <c r="Y86" s="70"/>
      <c r="Z86" s="70"/>
      <c r="AA86" s="70"/>
      <c r="AB86" s="70"/>
      <c r="AC86" s="62" t="str">
        <f t="shared" si="31"/>
        <v/>
      </c>
      <c r="AD86" s="62" t="str">
        <f t="shared" si="32"/>
        <v/>
      </c>
      <c r="AE86" s="62" t="str">
        <f t="shared" si="33"/>
        <v/>
      </c>
      <c r="AF86" s="62" t="str">
        <f t="shared" si="34"/>
        <v/>
      </c>
      <c r="AG86" s="62" t="str">
        <f t="shared" si="35"/>
        <v/>
      </c>
      <c r="AH86" s="63" t="str">
        <f>IF(AG86&lt;'Patient Data'!$AS$4,"Labs complete w/in 45 minutes","")</f>
        <v/>
      </c>
      <c r="AI86" s="62" t="str">
        <f t="shared" si="36"/>
        <v/>
      </c>
      <c r="AJ86" s="63" t="str">
        <f>IF(AI86&lt;'Patient Data'!$AU$4,"tPA w/in 60 minutes","")</f>
        <v/>
      </c>
      <c r="AK86" s="63" t="str">
        <f>IF(AY86&lt;'Patient Data'!$AY$4,"tPA w/in 3 hours","")</f>
        <v/>
      </c>
      <c r="AL86" s="63" t="str">
        <f>IF(AR86&lt;'Patient Data'!$AR$4,"LSN within 3.5 hours","")</f>
        <v/>
      </c>
      <c r="AM86" s="63" t="str">
        <f t="shared" si="27"/>
        <v>-0-0-1-25-082</v>
      </c>
      <c r="AR86" s="18" t="str">
        <f t="shared" si="28"/>
        <v/>
      </c>
      <c r="AS86" s="18" t="str">
        <f>IF(L86="","",AG86-'Patient Data'!$AS$4)</f>
        <v/>
      </c>
      <c r="AT86" s="19"/>
      <c r="AU86" s="18" t="str">
        <f>IF(M86="","",AI86-'Patient Data'!$AU$4)</f>
        <v/>
      </c>
      <c r="AW86" s="19"/>
      <c r="AX86" s="18" t="str">
        <f t="shared" si="29"/>
        <v/>
      </c>
      <c r="AY86" s="18" t="str">
        <f t="shared" si="30"/>
        <v/>
      </c>
      <c r="AZ86" s="19"/>
      <c r="BO86" s="62" t="str">
        <f t="shared" si="37"/>
        <v/>
      </c>
      <c r="BP86" s="62" t="str">
        <f t="shared" si="38"/>
        <v/>
      </c>
      <c r="BQ86" s="62" t="str">
        <f t="shared" si="39"/>
        <v/>
      </c>
      <c r="BR86" s="62" t="str">
        <f t="shared" si="40"/>
        <v/>
      </c>
      <c r="BS86" s="62" t="str">
        <f t="shared" si="41"/>
        <v/>
      </c>
      <c r="BT86" s="62" t="str">
        <f t="shared" si="42"/>
        <v/>
      </c>
      <c r="BU86" s="62" t="str">
        <f t="shared" si="43"/>
        <v/>
      </c>
      <c r="BV86" s="62" t="str">
        <f t="shared" si="44"/>
        <v/>
      </c>
      <c r="BW86" s="62" t="str">
        <f t="shared" si="45"/>
        <v/>
      </c>
    </row>
    <row r="87" spans="1:75" s="13" customFormat="1" ht="38.25" customHeight="1" thickBot="1">
      <c r="A87" s="49">
        <f t="shared" si="46"/>
        <v>0</v>
      </c>
      <c r="B87" s="49" t="str">
        <f t="shared" si="47"/>
        <v>1-25</v>
      </c>
      <c r="C87" s="34"/>
      <c r="D87" s="92" t="str">
        <f>$A87&amp;"-"&amp;$B87&amp;"-"&amp;TEXT(ROWS(D$5:D87),"000")</f>
        <v>0-1-25-083</v>
      </c>
      <c r="E87" s="4"/>
      <c r="F87" s="4"/>
      <c r="G87" s="4"/>
      <c r="H87" s="4"/>
      <c r="I87" s="27"/>
      <c r="J87" s="4"/>
      <c r="K87" s="4"/>
      <c r="L87" s="4"/>
      <c r="M87" s="4"/>
      <c r="N87" s="57"/>
      <c r="O87" s="61"/>
      <c r="P87" s="63"/>
      <c r="Q87" s="68"/>
      <c r="R87" s="68"/>
      <c r="S87" s="68"/>
      <c r="T87" s="68"/>
      <c r="U87" s="70"/>
      <c r="V87" s="70"/>
      <c r="W87" s="70"/>
      <c r="X87" s="70"/>
      <c r="Y87" s="70"/>
      <c r="Z87" s="70"/>
      <c r="AA87" s="70"/>
      <c r="AB87" s="70"/>
      <c r="AC87" s="62" t="str">
        <f t="shared" si="31"/>
        <v/>
      </c>
      <c r="AD87" s="62" t="str">
        <f t="shared" si="32"/>
        <v/>
      </c>
      <c r="AE87" s="62" t="str">
        <f t="shared" si="33"/>
        <v/>
      </c>
      <c r="AF87" s="62" t="str">
        <f t="shared" si="34"/>
        <v/>
      </c>
      <c r="AG87" s="62" t="str">
        <f t="shared" si="35"/>
        <v/>
      </c>
      <c r="AH87" s="63" t="str">
        <f>IF(AG87&lt;'Patient Data'!$AS$4,"Labs complete w/in 45 minutes","")</f>
        <v/>
      </c>
      <c r="AI87" s="62" t="str">
        <f t="shared" si="36"/>
        <v/>
      </c>
      <c r="AJ87" s="63" t="str">
        <f>IF(AI87&lt;'Patient Data'!$AU$4,"tPA w/in 60 minutes","")</f>
        <v/>
      </c>
      <c r="AK87" s="63" t="str">
        <f>IF(AY87&lt;'Patient Data'!$AY$4,"tPA w/in 3 hours","")</f>
        <v/>
      </c>
      <c r="AL87" s="63" t="str">
        <f>IF(AR87&lt;'Patient Data'!$AR$4,"LSN within 3.5 hours","")</f>
        <v/>
      </c>
      <c r="AM87" s="63" t="str">
        <f t="shared" si="27"/>
        <v>-0-0-1-25-083</v>
      </c>
      <c r="AR87" s="18" t="str">
        <f t="shared" si="28"/>
        <v/>
      </c>
      <c r="AS87" s="18" t="str">
        <f>IF(L87="","",AG87-'Patient Data'!$AS$4)</f>
        <v/>
      </c>
      <c r="AT87" s="19"/>
      <c r="AU87" s="18" t="str">
        <f>IF(M87="","",AI87-'Patient Data'!$AU$4)</f>
        <v/>
      </c>
      <c r="AW87" s="19"/>
      <c r="AX87" s="18" t="str">
        <f t="shared" si="29"/>
        <v/>
      </c>
      <c r="AY87" s="18" t="str">
        <f t="shared" si="30"/>
        <v/>
      </c>
      <c r="AZ87" s="19"/>
      <c r="BO87" s="62" t="str">
        <f t="shared" si="37"/>
        <v/>
      </c>
      <c r="BP87" s="62" t="str">
        <f t="shared" si="38"/>
        <v/>
      </c>
      <c r="BQ87" s="62" t="str">
        <f t="shared" si="39"/>
        <v/>
      </c>
      <c r="BR87" s="62" t="str">
        <f t="shared" si="40"/>
        <v/>
      </c>
      <c r="BS87" s="62" t="str">
        <f t="shared" si="41"/>
        <v/>
      </c>
      <c r="BT87" s="62" t="str">
        <f t="shared" si="42"/>
        <v/>
      </c>
      <c r="BU87" s="62" t="str">
        <f t="shared" si="43"/>
        <v/>
      </c>
      <c r="BV87" s="62" t="str">
        <f t="shared" si="44"/>
        <v/>
      </c>
      <c r="BW87" s="62" t="str">
        <f t="shared" si="45"/>
        <v/>
      </c>
    </row>
    <row r="88" spans="1:75" s="13" customFormat="1" ht="38.25" customHeight="1" thickBot="1">
      <c r="A88" s="49">
        <f t="shared" si="46"/>
        <v>0</v>
      </c>
      <c r="B88" s="49" t="str">
        <f t="shared" si="47"/>
        <v>1-25</v>
      </c>
      <c r="C88" s="34"/>
      <c r="D88" s="92" t="str">
        <f>$A88&amp;"-"&amp;$B88&amp;"-"&amp;TEXT(ROWS(D$5:D88),"000")</f>
        <v>0-1-25-084</v>
      </c>
      <c r="E88" s="4"/>
      <c r="F88" s="4"/>
      <c r="G88" s="4"/>
      <c r="H88" s="4"/>
      <c r="I88" s="27"/>
      <c r="J88" s="4"/>
      <c r="K88" s="4"/>
      <c r="L88" s="4"/>
      <c r="M88" s="4"/>
      <c r="N88" s="57"/>
      <c r="O88" s="61"/>
      <c r="P88" s="63"/>
      <c r="Q88" s="68"/>
      <c r="R88" s="68"/>
      <c r="S88" s="68"/>
      <c r="T88" s="68"/>
      <c r="U88" s="70"/>
      <c r="V88" s="70"/>
      <c r="W88" s="70"/>
      <c r="X88" s="70"/>
      <c r="Y88" s="70"/>
      <c r="Z88" s="70"/>
      <c r="AA88" s="70"/>
      <c r="AB88" s="70"/>
      <c r="AC88" s="62" t="str">
        <f t="shared" si="31"/>
        <v/>
      </c>
      <c r="AD88" s="62" t="str">
        <f t="shared" si="32"/>
        <v/>
      </c>
      <c r="AE88" s="62" t="str">
        <f t="shared" si="33"/>
        <v/>
      </c>
      <c r="AF88" s="62" t="str">
        <f t="shared" si="34"/>
        <v/>
      </c>
      <c r="AG88" s="62" t="str">
        <f t="shared" si="35"/>
        <v/>
      </c>
      <c r="AH88" s="63" t="str">
        <f>IF(AG88&lt;'Patient Data'!$AS$4,"Labs complete w/in 45 minutes","")</f>
        <v/>
      </c>
      <c r="AI88" s="62" t="str">
        <f t="shared" si="36"/>
        <v/>
      </c>
      <c r="AJ88" s="63" t="str">
        <f>IF(AI88&lt;'Patient Data'!$AU$4,"tPA w/in 60 minutes","")</f>
        <v/>
      </c>
      <c r="AK88" s="63" t="str">
        <f>IF(AY88&lt;'Patient Data'!$AY$4,"tPA w/in 3 hours","")</f>
        <v/>
      </c>
      <c r="AL88" s="63" t="str">
        <f>IF(AR88&lt;'Patient Data'!$AR$4,"LSN within 3.5 hours","")</f>
        <v/>
      </c>
      <c r="AM88" s="63" t="str">
        <f t="shared" si="27"/>
        <v>-0-0-1-25-084</v>
      </c>
      <c r="AR88" s="18" t="str">
        <f t="shared" si="28"/>
        <v/>
      </c>
      <c r="AS88" s="18" t="str">
        <f>IF(L88="","",AG88-'Patient Data'!$AS$4)</f>
        <v/>
      </c>
      <c r="AT88" s="19"/>
      <c r="AU88" s="18" t="str">
        <f>IF(M88="","",AI88-'Patient Data'!$AU$4)</f>
        <v/>
      </c>
      <c r="AW88" s="19"/>
      <c r="AX88" s="18" t="str">
        <f t="shared" si="29"/>
        <v/>
      </c>
      <c r="AY88" s="18" t="str">
        <f t="shared" si="30"/>
        <v/>
      </c>
      <c r="AZ88" s="19"/>
      <c r="BO88" s="62" t="str">
        <f t="shared" si="37"/>
        <v/>
      </c>
      <c r="BP88" s="62" t="str">
        <f t="shared" si="38"/>
        <v/>
      </c>
      <c r="BQ88" s="62" t="str">
        <f t="shared" si="39"/>
        <v/>
      </c>
      <c r="BR88" s="62" t="str">
        <f t="shared" si="40"/>
        <v/>
      </c>
      <c r="BS88" s="62" t="str">
        <f t="shared" si="41"/>
        <v/>
      </c>
      <c r="BT88" s="62" t="str">
        <f t="shared" si="42"/>
        <v/>
      </c>
      <c r="BU88" s="62" t="str">
        <f t="shared" si="43"/>
        <v/>
      </c>
      <c r="BV88" s="62" t="str">
        <f t="shared" si="44"/>
        <v/>
      </c>
      <c r="BW88" s="62" t="str">
        <f t="shared" si="45"/>
        <v/>
      </c>
    </row>
    <row r="89" spans="1:75" s="13" customFormat="1" ht="38.25" customHeight="1" thickBot="1">
      <c r="A89" s="49">
        <f t="shared" si="46"/>
        <v>0</v>
      </c>
      <c r="B89" s="49" t="str">
        <f t="shared" si="47"/>
        <v>1-25</v>
      </c>
      <c r="C89" s="34"/>
      <c r="D89" s="92" t="str">
        <f>$A89&amp;"-"&amp;$B89&amp;"-"&amp;TEXT(ROWS(D$5:D89),"000")</f>
        <v>0-1-25-085</v>
      </c>
      <c r="E89" s="4"/>
      <c r="F89" s="4"/>
      <c r="G89" s="4"/>
      <c r="H89" s="4"/>
      <c r="I89" s="27"/>
      <c r="J89" s="4"/>
      <c r="K89" s="4"/>
      <c r="L89" s="4"/>
      <c r="M89" s="4"/>
      <c r="N89" s="57"/>
      <c r="O89" s="61"/>
      <c r="P89" s="63"/>
      <c r="Q89" s="68"/>
      <c r="R89" s="68"/>
      <c r="S89" s="68"/>
      <c r="T89" s="68"/>
      <c r="U89" s="70"/>
      <c r="V89" s="70"/>
      <c r="W89" s="70"/>
      <c r="X89" s="70"/>
      <c r="Y89" s="70"/>
      <c r="Z89" s="70"/>
      <c r="AA89" s="70"/>
      <c r="AB89" s="70"/>
      <c r="AC89" s="62" t="str">
        <f t="shared" si="31"/>
        <v/>
      </c>
      <c r="AD89" s="62" t="str">
        <f t="shared" si="32"/>
        <v/>
      </c>
      <c r="AE89" s="62" t="str">
        <f t="shared" si="33"/>
        <v/>
      </c>
      <c r="AF89" s="62" t="str">
        <f t="shared" si="34"/>
        <v/>
      </c>
      <c r="AG89" s="62" t="str">
        <f t="shared" si="35"/>
        <v/>
      </c>
      <c r="AH89" s="63" t="str">
        <f>IF(AG89&lt;'Patient Data'!$AS$4,"Labs complete w/in 45 minutes","")</f>
        <v/>
      </c>
      <c r="AI89" s="62" t="str">
        <f t="shared" si="36"/>
        <v/>
      </c>
      <c r="AJ89" s="63" t="str">
        <f>IF(AI89&lt;'Patient Data'!$AU$4,"tPA w/in 60 minutes","")</f>
        <v/>
      </c>
      <c r="AK89" s="63" t="str">
        <f>IF(AY89&lt;'Patient Data'!$AY$4,"tPA w/in 3 hours","")</f>
        <v/>
      </c>
      <c r="AL89" s="63" t="str">
        <f>IF(AR89&lt;'Patient Data'!$AR$4,"LSN within 3.5 hours","")</f>
        <v/>
      </c>
      <c r="AM89" s="63" t="str">
        <f t="shared" si="27"/>
        <v>-0-0-1-25-085</v>
      </c>
      <c r="AR89" s="18" t="str">
        <f t="shared" si="28"/>
        <v/>
      </c>
      <c r="AS89" s="18" t="str">
        <f>IF(L89="","",AG89-'Patient Data'!$AS$4)</f>
        <v/>
      </c>
      <c r="AT89" s="19"/>
      <c r="AU89" s="18" t="str">
        <f>IF(M89="","",AI89-'Patient Data'!$AU$4)</f>
        <v/>
      </c>
      <c r="AW89" s="19"/>
      <c r="AX89" s="18" t="str">
        <f t="shared" si="29"/>
        <v/>
      </c>
      <c r="AY89" s="18" t="str">
        <f t="shared" si="30"/>
        <v/>
      </c>
      <c r="AZ89" s="19"/>
      <c r="BO89" s="62" t="str">
        <f t="shared" si="37"/>
        <v/>
      </c>
      <c r="BP89" s="62" t="str">
        <f t="shared" si="38"/>
        <v/>
      </c>
      <c r="BQ89" s="62" t="str">
        <f t="shared" si="39"/>
        <v/>
      </c>
      <c r="BR89" s="62" t="str">
        <f t="shared" si="40"/>
        <v/>
      </c>
      <c r="BS89" s="62" t="str">
        <f t="shared" si="41"/>
        <v/>
      </c>
      <c r="BT89" s="62" t="str">
        <f t="shared" si="42"/>
        <v/>
      </c>
      <c r="BU89" s="62" t="str">
        <f t="shared" si="43"/>
        <v/>
      </c>
      <c r="BV89" s="62" t="str">
        <f t="shared" si="44"/>
        <v/>
      </c>
      <c r="BW89" s="62" t="str">
        <f t="shared" si="45"/>
        <v/>
      </c>
    </row>
    <row r="90" spans="1:75" s="13" customFormat="1" ht="38.25" customHeight="1" thickBot="1">
      <c r="A90" s="49">
        <f t="shared" si="46"/>
        <v>0</v>
      </c>
      <c r="B90" s="49" t="str">
        <f t="shared" si="47"/>
        <v>1-25</v>
      </c>
      <c r="C90" s="34"/>
      <c r="D90" s="92" t="str">
        <f>$A90&amp;"-"&amp;$B90&amp;"-"&amp;TEXT(ROWS(D$5:D90),"000")</f>
        <v>0-1-25-086</v>
      </c>
      <c r="E90" s="4"/>
      <c r="F90" s="4"/>
      <c r="G90" s="4"/>
      <c r="H90" s="4"/>
      <c r="I90" s="27"/>
      <c r="J90" s="4"/>
      <c r="K90" s="4"/>
      <c r="L90" s="4"/>
      <c r="M90" s="4"/>
      <c r="N90" s="57"/>
      <c r="O90" s="61"/>
      <c r="P90" s="63"/>
      <c r="Q90" s="68"/>
      <c r="R90" s="68"/>
      <c r="S90" s="68"/>
      <c r="T90" s="68"/>
      <c r="U90" s="70"/>
      <c r="V90" s="70"/>
      <c r="W90" s="70"/>
      <c r="X90" s="70"/>
      <c r="Y90" s="70"/>
      <c r="Z90" s="70"/>
      <c r="AA90" s="70"/>
      <c r="AB90" s="70"/>
      <c r="AC90" s="62" t="str">
        <f t="shared" si="31"/>
        <v/>
      </c>
      <c r="AD90" s="62" t="str">
        <f t="shared" si="32"/>
        <v/>
      </c>
      <c r="AE90" s="62" t="str">
        <f t="shared" si="33"/>
        <v/>
      </c>
      <c r="AF90" s="62" t="str">
        <f t="shared" si="34"/>
        <v/>
      </c>
      <c r="AG90" s="62" t="str">
        <f t="shared" si="35"/>
        <v/>
      </c>
      <c r="AH90" s="63" t="str">
        <f>IF(AG90&lt;'Patient Data'!$AS$4,"Labs complete w/in 45 minutes","")</f>
        <v/>
      </c>
      <c r="AI90" s="62" t="str">
        <f t="shared" si="36"/>
        <v/>
      </c>
      <c r="AJ90" s="63" t="str">
        <f>IF(AI90&lt;'Patient Data'!$AU$4,"tPA w/in 60 minutes","")</f>
        <v/>
      </c>
      <c r="AK90" s="63" t="str">
        <f>IF(AY90&lt;'Patient Data'!$AY$4,"tPA w/in 3 hours","")</f>
        <v/>
      </c>
      <c r="AL90" s="63" t="str">
        <f>IF(AR90&lt;'Patient Data'!$AR$4,"LSN within 3.5 hours","")</f>
        <v/>
      </c>
      <c r="AM90" s="63" t="str">
        <f t="shared" si="27"/>
        <v>-0-0-1-25-086</v>
      </c>
      <c r="AR90" s="18" t="str">
        <f t="shared" si="28"/>
        <v/>
      </c>
      <c r="AS90" s="18" t="str">
        <f>IF(L90="","",AG90-'Patient Data'!$AS$4)</f>
        <v/>
      </c>
      <c r="AT90" s="19"/>
      <c r="AU90" s="18" t="str">
        <f>IF(M90="","",AI90-'Patient Data'!$AU$4)</f>
        <v/>
      </c>
      <c r="AW90" s="19"/>
      <c r="AX90" s="18" t="str">
        <f t="shared" si="29"/>
        <v/>
      </c>
      <c r="AY90" s="18" t="str">
        <f t="shared" si="30"/>
        <v/>
      </c>
      <c r="AZ90" s="19"/>
      <c r="BO90" s="62" t="str">
        <f t="shared" si="37"/>
        <v/>
      </c>
      <c r="BP90" s="62" t="str">
        <f t="shared" si="38"/>
        <v/>
      </c>
      <c r="BQ90" s="62" t="str">
        <f t="shared" si="39"/>
        <v/>
      </c>
      <c r="BR90" s="62" t="str">
        <f t="shared" si="40"/>
        <v/>
      </c>
      <c r="BS90" s="62" t="str">
        <f t="shared" si="41"/>
        <v/>
      </c>
      <c r="BT90" s="62" t="str">
        <f t="shared" si="42"/>
        <v/>
      </c>
      <c r="BU90" s="62" t="str">
        <f t="shared" si="43"/>
        <v/>
      </c>
      <c r="BV90" s="62" t="str">
        <f t="shared" si="44"/>
        <v/>
      </c>
      <c r="BW90" s="62" t="str">
        <f t="shared" si="45"/>
        <v/>
      </c>
    </row>
    <row r="91" spans="1:75" s="13" customFormat="1" ht="38.25" customHeight="1" thickBot="1">
      <c r="A91" s="49">
        <f t="shared" si="46"/>
        <v>0</v>
      </c>
      <c r="B91" s="49" t="str">
        <f t="shared" si="47"/>
        <v>1-25</v>
      </c>
      <c r="C91" s="34"/>
      <c r="D91" s="92" t="str">
        <f>$A91&amp;"-"&amp;$B91&amp;"-"&amp;TEXT(ROWS(D$5:D91),"000")</f>
        <v>0-1-25-087</v>
      </c>
      <c r="E91" s="4"/>
      <c r="F91" s="4"/>
      <c r="G91" s="4"/>
      <c r="H91" s="4"/>
      <c r="I91" s="27"/>
      <c r="J91" s="4"/>
      <c r="K91" s="4"/>
      <c r="L91" s="4"/>
      <c r="M91" s="4"/>
      <c r="N91" s="57"/>
      <c r="O91" s="61"/>
      <c r="P91" s="63"/>
      <c r="Q91" s="68"/>
      <c r="R91" s="68"/>
      <c r="S91" s="68"/>
      <c r="T91" s="68"/>
      <c r="U91" s="70"/>
      <c r="V91" s="70"/>
      <c r="W91" s="70"/>
      <c r="X91" s="70"/>
      <c r="Y91" s="70"/>
      <c r="Z91" s="70"/>
      <c r="AA91" s="70"/>
      <c r="AB91" s="70"/>
      <c r="AC91" s="62" t="str">
        <f t="shared" si="31"/>
        <v/>
      </c>
      <c r="AD91" s="62" t="str">
        <f t="shared" si="32"/>
        <v/>
      </c>
      <c r="AE91" s="62" t="str">
        <f t="shared" si="33"/>
        <v/>
      </c>
      <c r="AF91" s="62" t="str">
        <f t="shared" si="34"/>
        <v/>
      </c>
      <c r="AG91" s="62" t="str">
        <f t="shared" si="35"/>
        <v/>
      </c>
      <c r="AH91" s="63" t="str">
        <f>IF(AG91&lt;'Patient Data'!$AS$4,"Labs complete w/in 45 minutes","")</f>
        <v/>
      </c>
      <c r="AI91" s="62" t="str">
        <f t="shared" si="36"/>
        <v/>
      </c>
      <c r="AJ91" s="63" t="str">
        <f>IF(AI91&lt;'Patient Data'!$AU$4,"tPA w/in 60 minutes","")</f>
        <v/>
      </c>
      <c r="AK91" s="63" t="str">
        <f>IF(AY91&lt;'Patient Data'!$AY$4,"tPA w/in 3 hours","")</f>
        <v/>
      </c>
      <c r="AL91" s="63" t="str">
        <f>IF(AR91&lt;'Patient Data'!$AR$4,"LSN within 3.5 hours","")</f>
        <v/>
      </c>
      <c r="AM91" s="63" t="str">
        <f t="shared" si="27"/>
        <v>-0-0-1-25-087</v>
      </c>
      <c r="AR91" s="18" t="str">
        <f t="shared" si="28"/>
        <v/>
      </c>
      <c r="AS91" s="18" t="str">
        <f>IF(L91="","",AG91-'Patient Data'!$AS$4)</f>
        <v/>
      </c>
      <c r="AT91" s="19"/>
      <c r="AU91" s="18" t="str">
        <f>IF(M91="","",AI91-'Patient Data'!$AU$4)</f>
        <v/>
      </c>
      <c r="AW91" s="19"/>
      <c r="AX91" s="18" t="str">
        <f t="shared" si="29"/>
        <v/>
      </c>
      <c r="AY91" s="18" t="str">
        <f t="shared" si="30"/>
        <v/>
      </c>
      <c r="AZ91" s="19"/>
      <c r="BO91" s="62" t="str">
        <f t="shared" si="37"/>
        <v/>
      </c>
      <c r="BP91" s="62" t="str">
        <f t="shared" si="38"/>
        <v/>
      </c>
      <c r="BQ91" s="62" t="str">
        <f t="shared" si="39"/>
        <v/>
      </c>
      <c r="BR91" s="62" t="str">
        <f t="shared" si="40"/>
        <v/>
      </c>
      <c r="BS91" s="62" t="str">
        <f t="shared" si="41"/>
        <v/>
      </c>
      <c r="BT91" s="62" t="str">
        <f t="shared" si="42"/>
        <v/>
      </c>
      <c r="BU91" s="62" t="str">
        <f t="shared" si="43"/>
        <v/>
      </c>
      <c r="BV91" s="62" t="str">
        <f t="shared" si="44"/>
        <v/>
      </c>
      <c r="BW91" s="62" t="str">
        <f t="shared" si="45"/>
        <v/>
      </c>
    </row>
    <row r="92" spans="1:75" s="13" customFormat="1" ht="38.25" customHeight="1" thickBot="1">
      <c r="A92" s="49">
        <f t="shared" si="46"/>
        <v>0</v>
      </c>
      <c r="B92" s="49" t="str">
        <f t="shared" si="47"/>
        <v>1-25</v>
      </c>
      <c r="C92" s="34"/>
      <c r="D92" s="92" t="str">
        <f>$A92&amp;"-"&amp;$B92&amp;"-"&amp;TEXT(ROWS(D$5:D92),"000")</f>
        <v>0-1-25-088</v>
      </c>
      <c r="E92" s="4"/>
      <c r="F92" s="4"/>
      <c r="G92" s="4"/>
      <c r="H92" s="4"/>
      <c r="I92" s="27"/>
      <c r="J92" s="4"/>
      <c r="K92" s="4"/>
      <c r="L92" s="4"/>
      <c r="M92" s="4"/>
      <c r="N92" s="57"/>
      <c r="O92" s="61"/>
      <c r="P92" s="63"/>
      <c r="Q92" s="68"/>
      <c r="R92" s="68"/>
      <c r="S92" s="68"/>
      <c r="T92" s="68"/>
      <c r="U92" s="70"/>
      <c r="V92" s="70"/>
      <c r="W92" s="70"/>
      <c r="X92" s="70"/>
      <c r="Y92" s="70"/>
      <c r="Z92" s="70"/>
      <c r="AA92" s="70"/>
      <c r="AB92" s="70"/>
      <c r="AC92" s="62" t="str">
        <f t="shared" si="31"/>
        <v/>
      </c>
      <c r="AD92" s="62" t="str">
        <f t="shared" si="32"/>
        <v/>
      </c>
      <c r="AE92" s="62" t="str">
        <f t="shared" si="33"/>
        <v/>
      </c>
      <c r="AF92" s="62" t="str">
        <f t="shared" si="34"/>
        <v/>
      </c>
      <c r="AG92" s="62" t="str">
        <f t="shared" si="35"/>
        <v/>
      </c>
      <c r="AH92" s="63" t="str">
        <f>IF(AG92&lt;'Patient Data'!$AS$4,"Labs complete w/in 45 minutes","")</f>
        <v/>
      </c>
      <c r="AI92" s="62" t="str">
        <f t="shared" si="36"/>
        <v/>
      </c>
      <c r="AJ92" s="63" t="str">
        <f>IF(AI92&lt;'Patient Data'!$AU$4,"tPA w/in 60 minutes","")</f>
        <v/>
      </c>
      <c r="AK92" s="63" t="str">
        <f>IF(AY92&lt;'Patient Data'!$AY$4,"tPA w/in 3 hours","")</f>
        <v/>
      </c>
      <c r="AL92" s="63" t="str">
        <f>IF(AR92&lt;'Patient Data'!$AR$4,"LSN within 3.5 hours","")</f>
        <v/>
      </c>
      <c r="AM92" s="63" t="str">
        <f t="shared" si="27"/>
        <v>-0-0-1-25-088</v>
      </c>
      <c r="AR92" s="18" t="str">
        <f t="shared" si="28"/>
        <v/>
      </c>
      <c r="AS92" s="18" t="str">
        <f>IF(L92="","",AG92-'Patient Data'!$AS$4)</f>
        <v/>
      </c>
      <c r="AT92" s="19"/>
      <c r="AU92" s="18" t="str">
        <f>IF(M92="","",AI92-'Patient Data'!$AU$4)</f>
        <v/>
      </c>
      <c r="AW92" s="19"/>
      <c r="AX92" s="18" t="str">
        <f t="shared" si="29"/>
        <v/>
      </c>
      <c r="AY92" s="18" t="str">
        <f t="shared" si="30"/>
        <v/>
      </c>
      <c r="AZ92" s="19"/>
      <c r="BO92" s="62" t="str">
        <f t="shared" si="37"/>
        <v/>
      </c>
      <c r="BP92" s="62" t="str">
        <f t="shared" si="38"/>
        <v/>
      </c>
      <c r="BQ92" s="62" t="str">
        <f t="shared" si="39"/>
        <v/>
      </c>
      <c r="BR92" s="62" t="str">
        <f t="shared" si="40"/>
        <v/>
      </c>
      <c r="BS92" s="62" t="str">
        <f t="shared" si="41"/>
        <v/>
      </c>
      <c r="BT92" s="62" t="str">
        <f t="shared" si="42"/>
        <v/>
      </c>
      <c r="BU92" s="62" t="str">
        <f t="shared" si="43"/>
        <v/>
      </c>
      <c r="BV92" s="62" t="str">
        <f t="shared" si="44"/>
        <v/>
      </c>
      <c r="BW92" s="62" t="str">
        <f t="shared" si="45"/>
        <v/>
      </c>
    </row>
    <row r="93" spans="1:75" s="13" customFormat="1" ht="38.25" customHeight="1" thickBot="1">
      <c r="A93" s="49">
        <f t="shared" si="46"/>
        <v>0</v>
      </c>
      <c r="B93" s="49" t="str">
        <f t="shared" si="47"/>
        <v>1-25</v>
      </c>
      <c r="C93" s="34"/>
      <c r="D93" s="92" t="str">
        <f>$A93&amp;"-"&amp;$B93&amp;"-"&amp;TEXT(ROWS(D$5:D93),"000")</f>
        <v>0-1-25-089</v>
      </c>
      <c r="E93" s="4"/>
      <c r="F93" s="4"/>
      <c r="G93" s="4"/>
      <c r="H93" s="4"/>
      <c r="I93" s="27"/>
      <c r="J93" s="4"/>
      <c r="K93" s="4"/>
      <c r="L93" s="4"/>
      <c r="M93" s="4"/>
      <c r="N93" s="57"/>
      <c r="O93" s="61"/>
      <c r="P93" s="63"/>
      <c r="Q93" s="68"/>
      <c r="R93" s="68"/>
      <c r="S93" s="68"/>
      <c r="T93" s="68"/>
      <c r="U93" s="70"/>
      <c r="V93" s="70"/>
      <c r="W93" s="70"/>
      <c r="X93" s="70"/>
      <c r="Y93" s="70"/>
      <c r="Z93" s="70"/>
      <c r="AA93" s="70"/>
      <c r="AB93" s="70"/>
      <c r="AC93" s="62" t="str">
        <f t="shared" si="31"/>
        <v/>
      </c>
      <c r="AD93" s="62" t="str">
        <f t="shared" si="32"/>
        <v/>
      </c>
      <c r="AE93" s="62" t="str">
        <f t="shared" si="33"/>
        <v/>
      </c>
      <c r="AF93" s="62" t="str">
        <f t="shared" si="34"/>
        <v/>
      </c>
      <c r="AG93" s="62" t="str">
        <f t="shared" si="35"/>
        <v/>
      </c>
      <c r="AH93" s="63" t="str">
        <f>IF(AG93&lt;'Patient Data'!$AS$4,"Labs complete w/in 45 minutes","")</f>
        <v/>
      </c>
      <c r="AI93" s="62" t="str">
        <f t="shared" si="36"/>
        <v/>
      </c>
      <c r="AJ93" s="63" t="str">
        <f>IF(AI93&lt;'Patient Data'!$AU$4,"tPA w/in 60 minutes","")</f>
        <v/>
      </c>
      <c r="AK93" s="63" t="str">
        <f>IF(AY93&lt;'Patient Data'!$AY$4,"tPA w/in 3 hours","")</f>
        <v/>
      </c>
      <c r="AL93" s="63" t="str">
        <f>IF(AR93&lt;'Patient Data'!$AR$4,"LSN within 3.5 hours","")</f>
        <v/>
      </c>
      <c r="AM93" s="63" t="str">
        <f t="shared" si="27"/>
        <v>-0-0-1-25-089</v>
      </c>
      <c r="AR93" s="18" t="str">
        <f t="shared" si="28"/>
        <v/>
      </c>
      <c r="AS93" s="18" t="str">
        <f>IF(L93="","",AG93-'Patient Data'!$AS$4)</f>
        <v/>
      </c>
      <c r="AT93" s="19"/>
      <c r="AU93" s="18" t="str">
        <f>IF(M93="","",AI93-'Patient Data'!$AU$4)</f>
        <v/>
      </c>
      <c r="AW93" s="19"/>
      <c r="AX93" s="18" t="str">
        <f t="shared" si="29"/>
        <v/>
      </c>
      <c r="AY93" s="18" t="str">
        <f t="shared" si="30"/>
        <v/>
      </c>
      <c r="AZ93" s="19"/>
      <c r="BO93" s="62" t="str">
        <f t="shared" si="37"/>
        <v/>
      </c>
      <c r="BP93" s="62" t="str">
        <f t="shared" si="38"/>
        <v/>
      </c>
      <c r="BQ93" s="62" t="str">
        <f t="shared" si="39"/>
        <v/>
      </c>
      <c r="BR93" s="62" t="str">
        <f t="shared" si="40"/>
        <v/>
      </c>
      <c r="BS93" s="62" t="str">
        <f t="shared" si="41"/>
        <v/>
      </c>
      <c r="BT93" s="62" t="str">
        <f t="shared" si="42"/>
        <v/>
      </c>
      <c r="BU93" s="62" t="str">
        <f t="shared" si="43"/>
        <v/>
      </c>
      <c r="BV93" s="62" t="str">
        <f t="shared" si="44"/>
        <v/>
      </c>
      <c r="BW93" s="62" t="str">
        <f t="shared" si="45"/>
        <v/>
      </c>
    </row>
    <row r="94" spans="1:75" s="13" customFormat="1" ht="38.25" customHeight="1" thickBot="1">
      <c r="A94" s="49">
        <f t="shared" si="46"/>
        <v>0</v>
      </c>
      <c r="B94" s="49" t="str">
        <f t="shared" si="47"/>
        <v>1-25</v>
      </c>
      <c r="C94" s="34"/>
      <c r="D94" s="92" t="str">
        <f>$A94&amp;"-"&amp;$B94&amp;"-"&amp;TEXT(ROWS(D$5:D94),"000")</f>
        <v>0-1-25-090</v>
      </c>
      <c r="E94" s="4"/>
      <c r="F94" s="4"/>
      <c r="G94" s="4"/>
      <c r="H94" s="4"/>
      <c r="I94" s="27"/>
      <c r="J94" s="4"/>
      <c r="K94" s="4"/>
      <c r="L94" s="4"/>
      <c r="M94" s="4"/>
      <c r="N94" s="57"/>
      <c r="O94" s="61"/>
      <c r="P94" s="63"/>
      <c r="Q94" s="68"/>
      <c r="R94" s="68"/>
      <c r="S94" s="68"/>
      <c r="T94" s="68"/>
      <c r="U94" s="70"/>
      <c r="V94" s="70"/>
      <c r="W94" s="70"/>
      <c r="X94" s="70"/>
      <c r="Y94" s="70"/>
      <c r="Z94" s="70"/>
      <c r="AA94" s="70"/>
      <c r="AB94" s="70"/>
      <c r="AC94" s="62" t="str">
        <f t="shared" si="31"/>
        <v/>
      </c>
      <c r="AD94" s="62" t="str">
        <f t="shared" si="32"/>
        <v/>
      </c>
      <c r="AE94" s="62" t="str">
        <f t="shared" si="33"/>
        <v/>
      </c>
      <c r="AF94" s="62" t="str">
        <f t="shared" si="34"/>
        <v/>
      </c>
      <c r="AG94" s="62" t="str">
        <f t="shared" si="35"/>
        <v/>
      </c>
      <c r="AH94" s="63" t="str">
        <f>IF(AG94&lt;'Patient Data'!$AS$4,"Labs complete w/in 45 minutes","")</f>
        <v/>
      </c>
      <c r="AI94" s="62" t="str">
        <f t="shared" si="36"/>
        <v/>
      </c>
      <c r="AJ94" s="63" t="str">
        <f>IF(AI94&lt;'Patient Data'!$AU$4,"tPA w/in 60 minutes","")</f>
        <v/>
      </c>
      <c r="AK94" s="63" t="str">
        <f>IF(AY94&lt;'Patient Data'!$AY$4,"tPA w/in 3 hours","")</f>
        <v/>
      </c>
      <c r="AL94" s="63" t="str">
        <f>IF(AR94&lt;'Patient Data'!$AR$4,"LSN within 3.5 hours","")</f>
        <v/>
      </c>
      <c r="AM94" s="63" t="str">
        <f t="shared" si="27"/>
        <v>-0-0-1-25-090</v>
      </c>
      <c r="AR94" s="18" t="str">
        <f t="shared" si="28"/>
        <v/>
      </c>
      <c r="AS94" s="18" t="str">
        <f>IF(L94="","",AG94-'Patient Data'!$AS$4)</f>
        <v/>
      </c>
      <c r="AT94" s="19"/>
      <c r="AU94" s="18" t="str">
        <f>IF(M94="","",AI94-'Patient Data'!$AU$4)</f>
        <v/>
      </c>
      <c r="AW94" s="19"/>
      <c r="AX94" s="18" t="str">
        <f t="shared" si="29"/>
        <v/>
      </c>
      <c r="AY94" s="18" t="str">
        <f t="shared" si="30"/>
        <v/>
      </c>
      <c r="AZ94" s="19"/>
      <c r="BO94" s="62" t="str">
        <f t="shared" si="37"/>
        <v/>
      </c>
      <c r="BP94" s="62" t="str">
        <f t="shared" si="38"/>
        <v/>
      </c>
      <c r="BQ94" s="62" t="str">
        <f t="shared" si="39"/>
        <v/>
      </c>
      <c r="BR94" s="62" t="str">
        <f t="shared" si="40"/>
        <v/>
      </c>
      <c r="BS94" s="62" t="str">
        <f t="shared" si="41"/>
        <v/>
      </c>
      <c r="BT94" s="62" t="str">
        <f t="shared" si="42"/>
        <v/>
      </c>
      <c r="BU94" s="62" t="str">
        <f t="shared" si="43"/>
        <v/>
      </c>
      <c r="BV94" s="62" t="str">
        <f t="shared" si="44"/>
        <v/>
      </c>
      <c r="BW94" s="62" t="str">
        <f t="shared" si="45"/>
        <v/>
      </c>
    </row>
    <row r="95" spans="1:75" s="13" customFormat="1" ht="38.25" customHeight="1" thickBot="1">
      <c r="A95" s="49">
        <f t="shared" si="46"/>
        <v>0</v>
      </c>
      <c r="B95" s="49" t="str">
        <f t="shared" si="47"/>
        <v>1-25</v>
      </c>
      <c r="C95" s="34"/>
      <c r="D95" s="92" t="str">
        <f>$A95&amp;"-"&amp;$B95&amp;"-"&amp;TEXT(ROWS(D$5:D95),"000")</f>
        <v>0-1-25-091</v>
      </c>
      <c r="E95" s="4"/>
      <c r="F95" s="4"/>
      <c r="G95" s="4"/>
      <c r="H95" s="4"/>
      <c r="I95" s="27"/>
      <c r="J95" s="4"/>
      <c r="K95" s="4"/>
      <c r="L95" s="4"/>
      <c r="M95" s="4"/>
      <c r="N95" s="57"/>
      <c r="O95" s="61"/>
      <c r="P95" s="63"/>
      <c r="Q95" s="68"/>
      <c r="R95" s="68"/>
      <c r="S95" s="68"/>
      <c r="T95" s="68"/>
      <c r="U95" s="70"/>
      <c r="V95" s="70"/>
      <c r="W95" s="70"/>
      <c r="X95" s="70"/>
      <c r="Y95" s="70"/>
      <c r="Z95" s="70"/>
      <c r="AA95" s="70"/>
      <c r="AB95" s="70"/>
      <c r="AC95" s="62" t="str">
        <f t="shared" si="31"/>
        <v/>
      </c>
      <c r="AD95" s="62" t="str">
        <f t="shared" si="32"/>
        <v/>
      </c>
      <c r="AE95" s="62" t="str">
        <f t="shared" si="33"/>
        <v/>
      </c>
      <c r="AF95" s="62" t="str">
        <f t="shared" si="34"/>
        <v/>
      </c>
      <c r="AG95" s="62" t="str">
        <f t="shared" si="35"/>
        <v/>
      </c>
      <c r="AH95" s="63" t="str">
        <f>IF(AG95&lt;'Patient Data'!$AS$4,"Labs complete w/in 45 minutes","")</f>
        <v/>
      </c>
      <c r="AI95" s="62" t="str">
        <f t="shared" si="36"/>
        <v/>
      </c>
      <c r="AJ95" s="63" t="str">
        <f>IF(AI95&lt;'Patient Data'!$AU$4,"tPA w/in 60 minutes","")</f>
        <v/>
      </c>
      <c r="AK95" s="63" t="str">
        <f>IF(AY95&lt;'Patient Data'!$AY$4,"tPA w/in 3 hours","")</f>
        <v/>
      </c>
      <c r="AL95" s="63" t="str">
        <f>IF(AR95&lt;'Patient Data'!$AR$4,"LSN within 3.5 hours","")</f>
        <v/>
      </c>
      <c r="AM95" s="63" t="str">
        <f t="shared" si="27"/>
        <v>-0-0-1-25-091</v>
      </c>
      <c r="AR95" s="18" t="str">
        <f t="shared" si="28"/>
        <v/>
      </c>
      <c r="AS95" s="18" t="str">
        <f>IF(L95="","",AG95-'Patient Data'!$AS$4)</f>
        <v/>
      </c>
      <c r="AT95" s="19"/>
      <c r="AU95" s="18" t="str">
        <f>IF(M95="","",AI95-'Patient Data'!$AU$4)</f>
        <v/>
      </c>
      <c r="AW95" s="19"/>
      <c r="AX95" s="18" t="str">
        <f t="shared" si="29"/>
        <v/>
      </c>
      <c r="AY95" s="18" t="str">
        <f t="shared" si="30"/>
        <v/>
      </c>
      <c r="AZ95" s="19"/>
      <c r="BO95" s="62" t="str">
        <f t="shared" si="37"/>
        <v/>
      </c>
      <c r="BP95" s="62" t="str">
        <f t="shared" si="38"/>
        <v/>
      </c>
      <c r="BQ95" s="62" t="str">
        <f t="shared" si="39"/>
        <v/>
      </c>
      <c r="BR95" s="62" t="str">
        <f t="shared" si="40"/>
        <v/>
      </c>
      <c r="BS95" s="62" t="str">
        <f t="shared" si="41"/>
        <v/>
      </c>
      <c r="BT95" s="62" t="str">
        <f t="shared" si="42"/>
        <v/>
      </c>
      <c r="BU95" s="62" t="str">
        <f t="shared" si="43"/>
        <v/>
      </c>
      <c r="BV95" s="62" t="str">
        <f t="shared" si="44"/>
        <v/>
      </c>
      <c r="BW95" s="62" t="str">
        <f t="shared" si="45"/>
        <v/>
      </c>
    </row>
    <row r="96" spans="1:75" s="13" customFormat="1" ht="38.25" customHeight="1" thickBot="1">
      <c r="A96" s="49">
        <f t="shared" si="46"/>
        <v>0</v>
      </c>
      <c r="B96" s="49" t="str">
        <f t="shared" si="47"/>
        <v>1-25</v>
      </c>
      <c r="C96" s="34"/>
      <c r="D96" s="92" t="str">
        <f>$A96&amp;"-"&amp;$B96&amp;"-"&amp;TEXT(ROWS(D$5:D96),"000")</f>
        <v>0-1-25-092</v>
      </c>
      <c r="E96" s="4"/>
      <c r="F96" s="4"/>
      <c r="G96" s="4"/>
      <c r="H96" s="4"/>
      <c r="I96" s="27"/>
      <c r="J96" s="4"/>
      <c r="K96" s="4"/>
      <c r="L96" s="4"/>
      <c r="M96" s="4"/>
      <c r="N96" s="57"/>
      <c r="O96" s="61"/>
      <c r="P96" s="63"/>
      <c r="Q96" s="68"/>
      <c r="R96" s="68"/>
      <c r="S96" s="68"/>
      <c r="T96" s="68"/>
      <c r="U96" s="70"/>
      <c r="V96" s="70"/>
      <c r="W96" s="70"/>
      <c r="X96" s="70"/>
      <c r="Y96" s="70"/>
      <c r="Z96" s="70"/>
      <c r="AA96" s="70"/>
      <c r="AB96" s="70"/>
      <c r="AC96" s="62" t="str">
        <f t="shared" si="31"/>
        <v/>
      </c>
      <c r="AD96" s="62" t="str">
        <f t="shared" si="32"/>
        <v/>
      </c>
      <c r="AE96" s="62" t="str">
        <f t="shared" si="33"/>
        <v/>
      </c>
      <c r="AF96" s="62" t="str">
        <f t="shared" si="34"/>
        <v/>
      </c>
      <c r="AG96" s="62" t="str">
        <f t="shared" si="35"/>
        <v/>
      </c>
      <c r="AH96" s="63" t="str">
        <f>IF(AG96&lt;'Patient Data'!$AS$4,"Labs complete w/in 45 minutes","")</f>
        <v/>
      </c>
      <c r="AI96" s="62" t="str">
        <f t="shared" si="36"/>
        <v/>
      </c>
      <c r="AJ96" s="63" t="str">
        <f>IF(AI96&lt;'Patient Data'!$AU$4,"tPA w/in 60 minutes","")</f>
        <v/>
      </c>
      <c r="AK96" s="63" t="str">
        <f>IF(AY96&lt;'Patient Data'!$AY$4,"tPA w/in 3 hours","")</f>
        <v/>
      </c>
      <c r="AL96" s="63" t="str">
        <f>IF(AR96&lt;'Patient Data'!$AR$4,"LSN within 3.5 hours","")</f>
        <v/>
      </c>
      <c r="AM96" s="63" t="str">
        <f t="shared" si="27"/>
        <v>-0-0-1-25-092</v>
      </c>
      <c r="AR96" s="18" t="str">
        <f t="shared" si="28"/>
        <v/>
      </c>
      <c r="AS96" s="18" t="str">
        <f>IF(L96="","",AG96-'Patient Data'!$AS$4)</f>
        <v/>
      </c>
      <c r="AT96" s="19"/>
      <c r="AU96" s="18" t="str">
        <f>IF(M96="","",AI96-'Patient Data'!$AU$4)</f>
        <v/>
      </c>
      <c r="AW96" s="19"/>
      <c r="AX96" s="18" t="str">
        <f t="shared" si="29"/>
        <v/>
      </c>
      <c r="AY96" s="18" t="str">
        <f t="shared" si="30"/>
        <v/>
      </c>
      <c r="AZ96" s="19"/>
      <c r="BO96" s="62" t="str">
        <f t="shared" si="37"/>
        <v/>
      </c>
      <c r="BP96" s="62" t="str">
        <f t="shared" si="38"/>
        <v/>
      </c>
      <c r="BQ96" s="62" t="str">
        <f t="shared" si="39"/>
        <v/>
      </c>
      <c r="BR96" s="62" t="str">
        <f t="shared" si="40"/>
        <v/>
      </c>
      <c r="BS96" s="62" t="str">
        <f t="shared" si="41"/>
        <v/>
      </c>
      <c r="BT96" s="62" t="str">
        <f t="shared" si="42"/>
        <v/>
      </c>
      <c r="BU96" s="62" t="str">
        <f t="shared" si="43"/>
        <v/>
      </c>
      <c r="BV96" s="62" t="str">
        <f t="shared" si="44"/>
        <v/>
      </c>
      <c r="BW96" s="62" t="str">
        <f t="shared" si="45"/>
        <v/>
      </c>
    </row>
    <row r="97" spans="1:75" s="13" customFormat="1" ht="38.25" customHeight="1" thickBot="1">
      <c r="A97" s="49">
        <f t="shared" si="46"/>
        <v>0</v>
      </c>
      <c r="B97" s="49" t="str">
        <f t="shared" si="47"/>
        <v>1-25</v>
      </c>
      <c r="C97" s="34"/>
      <c r="D97" s="92" t="str">
        <f>$A97&amp;"-"&amp;$B97&amp;"-"&amp;TEXT(ROWS(D$5:D97),"000")</f>
        <v>0-1-25-093</v>
      </c>
      <c r="E97" s="4"/>
      <c r="F97" s="4"/>
      <c r="G97" s="4"/>
      <c r="H97" s="4"/>
      <c r="I97" s="27"/>
      <c r="J97" s="4"/>
      <c r="K97" s="4"/>
      <c r="L97" s="4"/>
      <c r="M97" s="4"/>
      <c r="N97" s="57"/>
      <c r="O97" s="61"/>
      <c r="P97" s="63"/>
      <c r="Q97" s="68"/>
      <c r="R97" s="68"/>
      <c r="S97" s="68"/>
      <c r="T97" s="68"/>
      <c r="U97" s="70"/>
      <c r="V97" s="70"/>
      <c r="W97" s="70"/>
      <c r="X97" s="70"/>
      <c r="Y97" s="70"/>
      <c r="Z97" s="70"/>
      <c r="AA97" s="70"/>
      <c r="AB97" s="70"/>
      <c r="AC97" s="62" t="str">
        <f t="shared" si="31"/>
        <v/>
      </c>
      <c r="AD97" s="62" t="str">
        <f t="shared" si="32"/>
        <v/>
      </c>
      <c r="AE97" s="62" t="str">
        <f t="shared" si="33"/>
        <v/>
      </c>
      <c r="AF97" s="62" t="str">
        <f t="shared" si="34"/>
        <v/>
      </c>
      <c r="AG97" s="62" t="str">
        <f t="shared" si="35"/>
        <v/>
      </c>
      <c r="AH97" s="63" t="str">
        <f>IF(AG97&lt;'Patient Data'!$AS$4,"Labs complete w/in 45 minutes","")</f>
        <v/>
      </c>
      <c r="AI97" s="62" t="str">
        <f t="shared" si="36"/>
        <v/>
      </c>
      <c r="AJ97" s="63" t="str">
        <f>IF(AI97&lt;'Patient Data'!$AU$4,"tPA w/in 60 minutes","")</f>
        <v/>
      </c>
      <c r="AK97" s="63" t="str">
        <f>IF(AY97&lt;'Patient Data'!$AY$4,"tPA w/in 3 hours","")</f>
        <v/>
      </c>
      <c r="AL97" s="63" t="str">
        <f>IF(AR97&lt;'Patient Data'!$AR$4,"LSN within 3.5 hours","")</f>
        <v/>
      </c>
      <c r="AM97" s="63" t="str">
        <f t="shared" si="27"/>
        <v>-0-0-1-25-093</v>
      </c>
      <c r="AR97" s="18" t="str">
        <f t="shared" si="28"/>
        <v/>
      </c>
      <c r="AS97" s="18" t="str">
        <f>IF(L97="","",AG97-'Patient Data'!$AS$4)</f>
        <v/>
      </c>
      <c r="AT97" s="19"/>
      <c r="AU97" s="18" t="str">
        <f>IF(M97="","",AI97-'Patient Data'!$AU$4)</f>
        <v/>
      </c>
      <c r="AW97" s="19"/>
      <c r="AX97" s="18" t="str">
        <f t="shared" si="29"/>
        <v/>
      </c>
      <c r="AY97" s="18" t="str">
        <f t="shared" si="30"/>
        <v/>
      </c>
      <c r="AZ97" s="19"/>
      <c r="BO97" s="62" t="str">
        <f t="shared" si="37"/>
        <v/>
      </c>
      <c r="BP97" s="62" t="str">
        <f t="shared" si="38"/>
        <v/>
      </c>
      <c r="BQ97" s="62" t="str">
        <f t="shared" si="39"/>
        <v/>
      </c>
      <c r="BR97" s="62" t="str">
        <f t="shared" si="40"/>
        <v/>
      </c>
      <c r="BS97" s="62" t="str">
        <f t="shared" si="41"/>
        <v/>
      </c>
      <c r="BT97" s="62" t="str">
        <f t="shared" si="42"/>
        <v/>
      </c>
      <c r="BU97" s="62" t="str">
        <f t="shared" si="43"/>
        <v/>
      </c>
      <c r="BV97" s="62" t="str">
        <f t="shared" si="44"/>
        <v/>
      </c>
      <c r="BW97" s="62" t="str">
        <f t="shared" si="45"/>
        <v/>
      </c>
    </row>
    <row r="98" spans="1:75" s="13" customFormat="1" ht="38.25" customHeight="1" thickBot="1">
      <c r="A98" s="49">
        <f t="shared" si="46"/>
        <v>0</v>
      </c>
      <c r="B98" s="49" t="str">
        <f t="shared" si="47"/>
        <v>1-25</v>
      </c>
      <c r="C98" s="34"/>
      <c r="D98" s="92" t="str">
        <f>$A98&amp;"-"&amp;$B98&amp;"-"&amp;TEXT(ROWS(D$5:D98),"000")</f>
        <v>0-1-25-094</v>
      </c>
      <c r="E98" s="4"/>
      <c r="F98" s="4"/>
      <c r="G98" s="4"/>
      <c r="H98" s="4"/>
      <c r="I98" s="27"/>
      <c r="J98" s="4"/>
      <c r="K98" s="4"/>
      <c r="L98" s="4"/>
      <c r="M98" s="4"/>
      <c r="N98" s="57"/>
      <c r="O98" s="61"/>
      <c r="P98" s="63"/>
      <c r="Q98" s="68"/>
      <c r="R98" s="68"/>
      <c r="S98" s="68"/>
      <c r="T98" s="68"/>
      <c r="U98" s="70"/>
      <c r="V98" s="70"/>
      <c r="W98" s="70"/>
      <c r="X98" s="70"/>
      <c r="Y98" s="70"/>
      <c r="Z98" s="70"/>
      <c r="AA98" s="70"/>
      <c r="AB98" s="70"/>
      <c r="AC98" s="62" t="str">
        <f t="shared" si="31"/>
        <v/>
      </c>
      <c r="AD98" s="62" t="str">
        <f t="shared" si="32"/>
        <v/>
      </c>
      <c r="AE98" s="62" t="str">
        <f t="shared" si="33"/>
        <v/>
      </c>
      <c r="AF98" s="62" t="str">
        <f t="shared" si="34"/>
        <v/>
      </c>
      <c r="AG98" s="62" t="str">
        <f t="shared" si="35"/>
        <v/>
      </c>
      <c r="AH98" s="63" t="str">
        <f>IF(AG98&lt;'Patient Data'!$AS$4,"Labs complete w/in 45 minutes","")</f>
        <v/>
      </c>
      <c r="AI98" s="62" t="str">
        <f t="shared" si="36"/>
        <v/>
      </c>
      <c r="AJ98" s="63" t="str">
        <f>IF(AI98&lt;'Patient Data'!$AU$4,"tPA w/in 60 minutes","")</f>
        <v/>
      </c>
      <c r="AK98" s="63" t="str">
        <f>IF(AY98&lt;'Patient Data'!$AY$4,"tPA w/in 3 hours","")</f>
        <v/>
      </c>
      <c r="AL98" s="63" t="str">
        <f>IF(AR98&lt;'Patient Data'!$AR$4,"LSN within 3.5 hours","")</f>
        <v/>
      </c>
      <c r="AM98" s="63" t="str">
        <f t="shared" si="27"/>
        <v>-0-0-1-25-094</v>
      </c>
      <c r="AR98" s="18" t="str">
        <f t="shared" si="28"/>
        <v/>
      </c>
      <c r="AS98" s="18" t="str">
        <f>IF(L98="","",AG98-'Patient Data'!$AS$4)</f>
        <v/>
      </c>
      <c r="AT98" s="19"/>
      <c r="AU98" s="18" t="str">
        <f>IF(M98="","",AI98-'Patient Data'!$AU$4)</f>
        <v/>
      </c>
      <c r="AW98" s="19"/>
      <c r="AX98" s="18" t="str">
        <f t="shared" si="29"/>
        <v/>
      </c>
      <c r="AY98" s="18" t="str">
        <f t="shared" si="30"/>
        <v/>
      </c>
      <c r="AZ98" s="19"/>
      <c r="BO98" s="62" t="str">
        <f t="shared" si="37"/>
        <v/>
      </c>
      <c r="BP98" s="62" t="str">
        <f t="shared" si="38"/>
        <v/>
      </c>
      <c r="BQ98" s="62" t="str">
        <f t="shared" si="39"/>
        <v/>
      </c>
      <c r="BR98" s="62" t="str">
        <f t="shared" si="40"/>
        <v/>
      </c>
      <c r="BS98" s="62" t="str">
        <f t="shared" si="41"/>
        <v/>
      </c>
      <c r="BT98" s="62" t="str">
        <f t="shared" si="42"/>
        <v/>
      </c>
      <c r="BU98" s="62" t="str">
        <f t="shared" si="43"/>
        <v/>
      </c>
      <c r="BV98" s="62" t="str">
        <f t="shared" si="44"/>
        <v/>
      </c>
      <c r="BW98" s="62" t="str">
        <f t="shared" si="45"/>
        <v/>
      </c>
    </row>
    <row r="99" spans="1:75" s="13" customFormat="1" ht="38.25" customHeight="1" thickBot="1">
      <c r="A99" s="49">
        <f t="shared" si="46"/>
        <v>0</v>
      </c>
      <c r="B99" s="49" t="str">
        <f t="shared" si="47"/>
        <v>1-25</v>
      </c>
      <c r="C99" s="34"/>
      <c r="D99" s="92" t="str">
        <f>$A99&amp;"-"&amp;$B99&amp;"-"&amp;TEXT(ROWS(D$5:D99),"000")</f>
        <v>0-1-25-095</v>
      </c>
      <c r="E99" s="4"/>
      <c r="F99" s="4"/>
      <c r="G99" s="4"/>
      <c r="H99" s="4"/>
      <c r="I99" s="27"/>
      <c r="J99" s="4"/>
      <c r="K99" s="4"/>
      <c r="L99" s="4"/>
      <c r="M99" s="4"/>
      <c r="N99" s="57"/>
      <c r="O99" s="61"/>
      <c r="P99" s="63"/>
      <c r="Q99" s="68"/>
      <c r="R99" s="68"/>
      <c r="S99" s="68"/>
      <c r="T99" s="68"/>
      <c r="U99" s="70"/>
      <c r="V99" s="70"/>
      <c r="W99" s="70"/>
      <c r="X99" s="70"/>
      <c r="Y99" s="70"/>
      <c r="Z99" s="70"/>
      <c r="AA99" s="70"/>
      <c r="AB99" s="70"/>
      <c r="AC99" s="62" t="str">
        <f t="shared" si="31"/>
        <v/>
      </c>
      <c r="AD99" s="62" t="str">
        <f t="shared" si="32"/>
        <v/>
      </c>
      <c r="AE99" s="62" t="str">
        <f t="shared" si="33"/>
        <v/>
      </c>
      <c r="AF99" s="62" t="str">
        <f t="shared" si="34"/>
        <v/>
      </c>
      <c r="AG99" s="62" t="str">
        <f t="shared" si="35"/>
        <v/>
      </c>
      <c r="AH99" s="63" t="str">
        <f>IF(AG99&lt;'Patient Data'!$AS$4,"Labs complete w/in 45 minutes","")</f>
        <v/>
      </c>
      <c r="AI99" s="62" t="str">
        <f t="shared" si="36"/>
        <v/>
      </c>
      <c r="AJ99" s="63" t="str">
        <f>IF(AI99&lt;'Patient Data'!$AU$4,"tPA w/in 60 minutes","")</f>
        <v/>
      </c>
      <c r="AK99" s="63" t="str">
        <f>IF(AY99&lt;'Patient Data'!$AY$4,"tPA w/in 3 hours","")</f>
        <v/>
      </c>
      <c r="AL99" s="63" t="str">
        <f>IF(AR99&lt;'Patient Data'!$AR$4,"LSN within 3.5 hours","")</f>
        <v/>
      </c>
      <c r="AM99" s="63" t="str">
        <f t="shared" si="27"/>
        <v>-0-0-1-25-095</v>
      </c>
      <c r="AR99" s="18" t="str">
        <f t="shared" si="28"/>
        <v/>
      </c>
      <c r="AS99" s="18" t="str">
        <f>IF(L99="","",AG99-'Patient Data'!$AS$4)</f>
        <v/>
      </c>
      <c r="AT99" s="19"/>
      <c r="AU99" s="18" t="str">
        <f>IF(M99="","",AI99-'Patient Data'!$AU$4)</f>
        <v/>
      </c>
      <c r="AW99" s="19"/>
      <c r="AX99" s="18" t="str">
        <f t="shared" si="29"/>
        <v/>
      </c>
      <c r="AY99" s="18" t="str">
        <f t="shared" si="30"/>
        <v/>
      </c>
      <c r="AZ99" s="19"/>
      <c r="BO99" s="62" t="str">
        <f t="shared" si="37"/>
        <v/>
      </c>
      <c r="BP99" s="62" t="str">
        <f t="shared" si="38"/>
        <v/>
      </c>
      <c r="BQ99" s="62" t="str">
        <f t="shared" si="39"/>
        <v/>
      </c>
      <c r="BR99" s="62" t="str">
        <f t="shared" si="40"/>
        <v/>
      </c>
      <c r="BS99" s="62" t="str">
        <f t="shared" si="41"/>
        <v/>
      </c>
      <c r="BT99" s="62" t="str">
        <f t="shared" si="42"/>
        <v/>
      </c>
      <c r="BU99" s="62" t="str">
        <f t="shared" si="43"/>
        <v/>
      </c>
      <c r="BV99" s="62" t="str">
        <f t="shared" si="44"/>
        <v/>
      </c>
      <c r="BW99" s="62" t="str">
        <f t="shared" si="45"/>
        <v/>
      </c>
    </row>
    <row r="100" spans="1:75" s="13" customFormat="1" ht="38.25" customHeight="1" thickBot="1">
      <c r="A100" s="49">
        <f t="shared" si="46"/>
        <v>0</v>
      </c>
      <c r="B100" s="49" t="str">
        <f t="shared" si="47"/>
        <v>1-25</v>
      </c>
      <c r="C100" s="34"/>
      <c r="D100" s="92" t="str">
        <f>$A100&amp;"-"&amp;$B100&amp;"-"&amp;TEXT(ROWS(D$5:D100),"000")</f>
        <v>0-1-25-096</v>
      </c>
      <c r="E100" s="4"/>
      <c r="F100" s="4"/>
      <c r="G100" s="4"/>
      <c r="H100" s="4"/>
      <c r="I100" s="27"/>
      <c r="J100" s="4"/>
      <c r="K100" s="4"/>
      <c r="L100" s="4"/>
      <c r="M100" s="4"/>
      <c r="N100" s="57"/>
      <c r="O100" s="61"/>
      <c r="P100" s="63"/>
      <c r="Q100" s="68"/>
      <c r="R100" s="68"/>
      <c r="S100" s="68"/>
      <c r="T100" s="68"/>
      <c r="U100" s="70"/>
      <c r="V100" s="70"/>
      <c r="W100" s="70"/>
      <c r="X100" s="70"/>
      <c r="Y100" s="70"/>
      <c r="Z100" s="70"/>
      <c r="AA100" s="70"/>
      <c r="AB100" s="70"/>
      <c r="AC100" s="62" t="str">
        <f t="shared" si="31"/>
        <v/>
      </c>
      <c r="AD100" s="62" t="str">
        <f t="shared" si="32"/>
        <v/>
      </c>
      <c r="AE100" s="62" t="str">
        <f t="shared" si="33"/>
        <v/>
      </c>
      <c r="AF100" s="62" t="str">
        <f t="shared" si="34"/>
        <v/>
      </c>
      <c r="AG100" s="62" t="str">
        <f t="shared" si="35"/>
        <v/>
      </c>
      <c r="AH100" s="63" t="str">
        <f>IF(AG100&lt;'Patient Data'!$AS$4,"Labs complete w/in 45 minutes","")</f>
        <v/>
      </c>
      <c r="AI100" s="62" t="str">
        <f t="shared" si="36"/>
        <v/>
      </c>
      <c r="AJ100" s="63" t="str">
        <f>IF(AI100&lt;'Patient Data'!$AU$4,"tPA w/in 60 minutes","")</f>
        <v/>
      </c>
      <c r="AK100" s="63" t="str">
        <f>IF(AY100&lt;'Patient Data'!$AY$4,"tPA w/in 3 hours","")</f>
        <v/>
      </c>
      <c r="AL100" s="63" t="str">
        <f>IF(AR100&lt;'Patient Data'!$AR$4,"LSN within 3.5 hours","")</f>
        <v/>
      </c>
      <c r="AM100" s="63" t="str">
        <f t="shared" si="27"/>
        <v>-0-0-1-25-096</v>
      </c>
      <c r="AR100" s="18" t="str">
        <f t="shared" si="28"/>
        <v/>
      </c>
      <c r="AS100" s="18" t="str">
        <f>IF(L100="","",AG100-'Patient Data'!$AS$4)</f>
        <v/>
      </c>
      <c r="AT100" s="19"/>
      <c r="AU100" s="18" t="str">
        <f>IF(M100="","",AI100-'Patient Data'!$AU$4)</f>
        <v/>
      </c>
      <c r="AW100" s="19"/>
      <c r="AX100" s="18" t="str">
        <f t="shared" si="29"/>
        <v/>
      </c>
      <c r="AY100" s="18" t="str">
        <f t="shared" si="30"/>
        <v/>
      </c>
      <c r="AZ100" s="19"/>
      <c r="BO100" s="62" t="str">
        <f t="shared" si="37"/>
        <v/>
      </c>
      <c r="BP100" s="62" t="str">
        <f t="shared" si="38"/>
        <v/>
      </c>
      <c r="BQ100" s="62" t="str">
        <f t="shared" si="39"/>
        <v/>
      </c>
      <c r="BR100" s="62" t="str">
        <f t="shared" si="40"/>
        <v/>
      </c>
      <c r="BS100" s="62" t="str">
        <f t="shared" si="41"/>
        <v/>
      </c>
      <c r="BT100" s="62" t="str">
        <f t="shared" si="42"/>
        <v/>
      </c>
      <c r="BU100" s="62" t="str">
        <f t="shared" si="43"/>
        <v/>
      </c>
      <c r="BV100" s="62" t="str">
        <f t="shared" si="44"/>
        <v/>
      </c>
      <c r="BW100" s="62" t="str">
        <f t="shared" si="45"/>
        <v/>
      </c>
    </row>
    <row r="101" spans="1:75" s="13" customFormat="1" ht="38.25" customHeight="1" thickBot="1">
      <c r="A101" s="49">
        <f t="shared" si="46"/>
        <v>0</v>
      </c>
      <c r="B101" s="49" t="str">
        <f t="shared" si="47"/>
        <v>1-25</v>
      </c>
      <c r="C101" s="34"/>
      <c r="D101" s="92" t="str">
        <f>$A101&amp;"-"&amp;$B101&amp;"-"&amp;TEXT(ROWS(D$5:D101),"000")</f>
        <v>0-1-25-097</v>
      </c>
      <c r="E101" s="4"/>
      <c r="F101" s="4"/>
      <c r="G101" s="4"/>
      <c r="H101" s="4"/>
      <c r="I101" s="27"/>
      <c r="J101" s="4"/>
      <c r="K101" s="4"/>
      <c r="L101" s="4"/>
      <c r="M101" s="4"/>
      <c r="N101" s="57"/>
      <c r="O101" s="61"/>
      <c r="P101" s="63"/>
      <c r="Q101" s="68"/>
      <c r="R101" s="68"/>
      <c r="S101" s="68"/>
      <c r="T101" s="68"/>
      <c r="U101" s="70"/>
      <c r="V101" s="70"/>
      <c r="W101" s="70"/>
      <c r="X101" s="70"/>
      <c r="Y101" s="70"/>
      <c r="Z101" s="70"/>
      <c r="AA101" s="70"/>
      <c r="AB101" s="70"/>
      <c r="AC101" s="62" t="str">
        <f t="shared" si="31"/>
        <v/>
      </c>
      <c r="AD101" s="62" t="str">
        <f t="shared" si="32"/>
        <v/>
      </c>
      <c r="AE101" s="62" t="str">
        <f t="shared" si="33"/>
        <v/>
      </c>
      <c r="AF101" s="62" t="str">
        <f t="shared" si="34"/>
        <v/>
      </c>
      <c r="AG101" s="62" t="str">
        <f t="shared" si="35"/>
        <v/>
      </c>
      <c r="AH101" s="63" t="str">
        <f>IF(AG101&lt;'Patient Data'!$AS$4,"Labs complete w/in 45 minutes","")</f>
        <v/>
      </c>
      <c r="AI101" s="62" t="str">
        <f t="shared" si="36"/>
        <v/>
      </c>
      <c r="AJ101" s="63" t="str">
        <f>IF(AI101&lt;'Patient Data'!$AU$4,"tPA w/in 60 minutes","")</f>
        <v/>
      </c>
      <c r="AK101" s="63" t="str">
        <f>IF(AY101&lt;'Patient Data'!$AY$4,"tPA w/in 3 hours","")</f>
        <v/>
      </c>
      <c r="AL101" s="63" t="str">
        <f>IF(AR101&lt;'Patient Data'!$AR$4,"LSN within 3.5 hours","")</f>
        <v/>
      </c>
      <c r="AM101" s="63" t="str">
        <f t="shared" si="27"/>
        <v>-0-0-1-25-097</v>
      </c>
      <c r="AR101" s="18" t="str">
        <f t="shared" si="28"/>
        <v/>
      </c>
      <c r="AS101" s="18" t="str">
        <f>IF(L101="","",AG101-'Patient Data'!$AS$4)</f>
        <v/>
      </c>
      <c r="AT101" s="19"/>
      <c r="AU101" s="18" t="str">
        <f>IF(M101="","",AI101-'Patient Data'!$AU$4)</f>
        <v/>
      </c>
      <c r="AW101" s="19"/>
      <c r="AX101" s="18" t="str">
        <f t="shared" si="29"/>
        <v/>
      </c>
      <c r="AY101" s="18" t="str">
        <f t="shared" si="30"/>
        <v/>
      </c>
      <c r="AZ101" s="19"/>
      <c r="BO101" s="62" t="str">
        <f t="shared" si="37"/>
        <v/>
      </c>
      <c r="BP101" s="62" t="str">
        <f t="shared" si="38"/>
        <v/>
      </c>
      <c r="BQ101" s="62" t="str">
        <f t="shared" si="39"/>
        <v/>
      </c>
      <c r="BR101" s="62" t="str">
        <f t="shared" si="40"/>
        <v/>
      </c>
      <c r="BS101" s="62" t="str">
        <f t="shared" si="41"/>
        <v/>
      </c>
      <c r="BT101" s="62" t="str">
        <f t="shared" si="42"/>
        <v/>
      </c>
      <c r="BU101" s="62" t="str">
        <f t="shared" si="43"/>
        <v/>
      </c>
      <c r="BV101" s="62" t="str">
        <f t="shared" si="44"/>
        <v/>
      </c>
      <c r="BW101" s="62" t="str">
        <f t="shared" si="45"/>
        <v/>
      </c>
    </row>
    <row r="102" spans="1:75" s="13" customFormat="1" ht="38.25" customHeight="1" thickBot="1">
      <c r="A102" s="49">
        <f t="shared" si="46"/>
        <v>0</v>
      </c>
      <c r="B102" s="49" t="str">
        <f t="shared" si="47"/>
        <v>1-25</v>
      </c>
      <c r="C102" s="34"/>
      <c r="D102" s="92" t="str">
        <f>$A102&amp;"-"&amp;$B102&amp;"-"&amp;TEXT(ROWS(D$5:D102),"000")</f>
        <v>0-1-25-098</v>
      </c>
      <c r="E102" s="4"/>
      <c r="F102" s="4"/>
      <c r="G102" s="4"/>
      <c r="H102" s="4"/>
      <c r="I102" s="27"/>
      <c r="J102" s="4"/>
      <c r="K102" s="4"/>
      <c r="L102" s="4"/>
      <c r="M102" s="4"/>
      <c r="N102" s="57"/>
      <c r="O102" s="61"/>
      <c r="P102" s="63"/>
      <c r="Q102" s="68"/>
      <c r="R102" s="68"/>
      <c r="S102" s="68"/>
      <c r="T102" s="68"/>
      <c r="U102" s="70"/>
      <c r="V102" s="70"/>
      <c r="W102" s="70"/>
      <c r="X102" s="70"/>
      <c r="Y102" s="70"/>
      <c r="Z102" s="70"/>
      <c r="AA102" s="70"/>
      <c r="AB102" s="70"/>
      <c r="AC102" s="62" t="str">
        <f t="shared" si="31"/>
        <v/>
      </c>
      <c r="AD102" s="62" t="str">
        <f t="shared" si="32"/>
        <v/>
      </c>
      <c r="AE102" s="62" t="str">
        <f t="shared" si="33"/>
        <v/>
      </c>
      <c r="AF102" s="62" t="str">
        <f t="shared" si="34"/>
        <v/>
      </c>
      <c r="AG102" s="62" t="str">
        <f t="shared" si="35"/>
        <v/>
      </c>
      <c r="AH102" s="63" t="str">
        <f>IF(AG102&lt;'Patient Data'!$AS$4,"Labs complete w/in 45 minutes","")</f>
        <v/>
      </c>
      <c r="AI102" s="62" t="str">
        <f t="shared" si="36"/>
        <v/>
      </c>
      <c r="AJ102" s="63" t="str">
        <f>IF(AI102&lt;'Patient Data'!$AU$4,"tPA w/in 60 minutes","")</f>
        <v/>
      </c>
      <c r="AK102" s="63" t="str">
        <f>IF(AY102&lt;'Patient Data'!$AY$4,"tPA w/in 3 hours","")</f>
        <v/>
      </c>
      <c r="AL102" s="63" t="str">
        <f>IF(AR102&lt;'Patient Data'!$AR$4,"LSN within 3.5 hours","")</f>
        <v/>
      </c>
      <c r="AM102" s="63" t="str">
        <f t="shared" si="27"/>
        <v>-0-0-1-25-098</v>
      </c>
      <c r="AR102" s="18" t="str">
        <f t="shared" si="28"/>
        <v/>
      </c>
      <c r="AS102" s="18" t="str">
        <f>IF(L102="","",AG102-'Patient Data'!$AS$4)</f>
        <v/>
      </c>
      <c r="AT102" s="19"/>
      <c r="AU102" s="18" t="str">
        <f>IF(M102="","",AI102-'Patient Data'!$AU$4)</f>
        <v/>
      </c>
      <c r="AW102" s="19"/>
      <c r="AX102" s="18" t="str">
        <f t="shared" si="29"/>
        <v/>
      </c>
      <c r="AY102" s="18" t="str">
        <f t="shared" si="30"/>
        <v/>
      </c>
      <c r="AZ102" s="19"/>
      <c r="BO102" s="62" t="str">
        <f t="shared" si="37"/>
        <v/>
      </c>
      <c r="BP102" s="62" t="str">
        <f t="shared" si="38"/>
        <v/>
      </c>
      <c r="BQ102" s="62" t="str">
        <f t="shared" si="39"/>
        <v/>
      </c>
      <c r="BR102" s="62" t="str">
        <f t="shared" si="40"/>
        <v/>
      </c>
      <c r="BS102" s="62" t="str">
        <f t="shared" si="41"/>
        <v/>
      </c>
      <c r="BT102" s="62" t="str">
        <f t="shared" si="42"/>
        <v/>
      </c>
      <c r="BU102" s="62" t="str">
        <f t="shared" si="43"/>
        <v/>
      </c>
      <c r="BV102" s="62" t="str">
        <f t="shared" si="44"/>
        <v/>
      </c>
      <c r="BW102" s="62" t="str">
        <f t="shared" si="45"/>
        <v/>
      </c>
    </row>
    <row r="103" spans="1:75" s="13" customFormat="1" ht="38.25" customHeight="1" thickBot="1">
      <c r="A103" s="49">
        <f t="shared" si="46"/>
        <v>0</v>
      </c>
      <c r="B103" s="49" t="str">
        <f t="shared" si="47"/>
        <v>1-25</v>
      </c>
      <c r="C103" s="34"/>
      <c r="D103" s="92" t="str">
        <f>$A103&amp;"-"&amp;$B103&amp;"-"&amp;TEXT(ROWS(D$5:D103),"000")</f>
        <v>0-1-25-099</v>
      </c>
      <c r="E103" s="4"/>
      <c r="F103" s="4"/>
      <c r="G103" s="4"/>
      <c r="H103" s="4"/>
      <c r="I103" s="27"/>
      <c r="J103" s="4"/>
      <c r="K103" s="4"/>
      <c r="L103" s="4"/>
      <c r="M103" s="4"/>
      <c r="N103" s="57"/>
      <c r="O103" s="61"/>
      <c r="P103" s="63"/>
      <c r="Q103" s="68"/>
      <c r="R103" s="68"/>
      <c r="S103" s="68"/>
      <c r="T103" s="68"/>
      <c r="U103" s="70"/>
      <c r="V103" s="70"/>
      <c r="W103" s="70"/>
      <c r="X103" s="70"/>
      <c r="Y103" s="70"/>
      <c r="Z103" s="70"/>
      <c r="AA103" s="70"/>
      <c r="AB103" s="70"/>
      <c r="AC103" s="62" t="str">
        <f t="shared" si="31"/>
        <v/>
      </c>
      <c r="AD103" s="62" t="str">
        <f t="shared" si="32"/>
        <v/>
      </c>
      <c r="AE103" s="62" t="str">
        <f t="shared" si="33"/>
        <v/>
      </c>
      <c r="AF103" s="62" t="str">
        <f t="shared" si="34"/>
        <v/>
      </c>
      <c r="AG103" s="62" t="str">
        <f t="shared" si="35"/>
        <v/>
      </c>
      <c r="AH103" s="63" t="str">
        <f>IF(AG103&lt;'Patient Data'!$AS$4,"Labs complete w/in 45 minutes","")</f>
        <v/>
      </c>
      <c r="AI103" s="62" t="str">
        <f t="shared" si="36"/>
        <v/>
      </c>
      <c r="AJ103" s="63" t="str">
        <f>IF(AI103&lt;'Patient Data'!$AU$4,"tPA w/in 60 minutes","")</f>
        <v/>
      </c>
      <c r="AK103" s="63" t="str">
        <f>IF(AY103&lt;'Patient Data'!$AY$4,"tPA w/in 3 hours","")</f>
        <v/>
      </c>
      <c r="AL103" s="63" t="str">
        <f>IF(AR103&lt;'Patient Data'!$AR$4,"LSN within 3.5 hours","")</f>
        <v/>
      </c>
      <c r="AM103" s="63" t="str">
        <f t="shared" si="27"/>
        <v>-0-0-1-25-099</v>
      </c>
      <c r="AR103" s="18" t="str">
        <f t="shared" si="28"/>
        <v/>
      </c>
      <c r="AS103" s="18" t="str">
        <f>IF(L103="","",AG103-'Patient Data'!$AS$4)</f>
        <v/>
      </c>
      <c r="AT103" s="19"/>
      <c r="AU103" s="18" t="str">
        <f>IF(M103="","",AI103-'Patient Data'!$AU$4)</f>
        <v/>
      </c>
      <c r="AW103" s="19"/>
      <c r="AX103" s="18" t="str">
        <f t="shared" si="29"/>
        <v/>
      </c>
      <c r="AY103" s="18" t="str">
        <f t="shared" si="30"/>
        <v/>
      </c>
      <c r="AZ103" s="19"/>
      <c r="BO103" s="62" t="str">
        <f t="shared" si="37"/>
        <v/>
      </c>
      <c r="BP103" s="62" t="str">
        <f t="shared" si="38"/>
        <v/>
      </c>
      <c r="BQ103" s="62" t="str">
        <f t="shared" si="39"/>
        <v/>
      </c>
      <c r="BR103" s="62" t="str">
        <f t="shared" si="40"/>
        <v/>
      </c>
      <c r="BS103" s="62" t="str">
        <f t="shared" si="41"/>
        <v/>
      </c>
      <c r="BT103" s="62" t="str">
        <f t="shared" si="42"/>
        <v/>
      </c>
      <c r="BU103" s="62" t="str">
        <f t="shared" si="43"/>
        <v/>
      </c>
      <c r="BV103" s="62" t="str">
        <f t="shared" si="44"/>
        <v/>
      </c>
      <c r="BW103" s="62" t="str">
        <f t="shared" si="45"/>
        <v/>
      </c>
    </row>
    <row r="104" spans="1:75" s="13" customFormat="1" ht="38.25" customHeight="1" thickBot="1">
      <c r="A104" s="49">
        <f t="shared" si="46"/>
        <v>0</v>
      </c>
      <c r="B104" s="49" t="str">
        <f t="shared" si="47"/>
        <v>1-25</v>
      </c>
      <c r="C104" s="34"/>
      <c r="D104" s="92" t="str">
        <f>$A104&amp;"-"&amp;$B104&amp;"-"&amp;TEXT(ROWS(D$5:D104),"000")</f>
        <v>0-1-25-100</v>
      </c>
      <c r="E104" s="4"/>
      <c r="F104" s="4"/>
      <c r="G104" s="4"/>
      <c r="H104" s="4"/>
      <c r="I104" s="27"/>
      <c r="J104" s="4"/>
      <c r="K104" s="4"/>
      <c r="L104" s="4"/>
      <c r="M104" s="4"/>
      <c r="N104" s="57"/>
      <c r="O104" s="61"/>
      <c r="P104" s="63"/>
      <c r="Q104" s="68"/>
      <c r="R104" s="68"/>
      <c r="S104" s="68"/>
      <c r="T104" s="68"/>
      <c r="U104" s="70"/>
      <c r="V104" s="70"/>
      <c r="W104" s="70"/>
      <c r="X104" s="70"/>
      <c r="Y104" s="70"/>
      <c r="Z104" s="70"/>
      <c r="AA104" s="70"/>
      <c r="AB104" s="70"/>
      <c r="AC104" s="62" t="str">
        <f t="shared" si="31"/>
        <v/>
      </c>
      <c r="AD104" s="62" t="str">
        <f t="shared" si="32"/>
        <v/>
      </c>
      <c r="AE104" s="62" t="str">
        <f t="shared" si="33"/>
        <v/>
      </c>
      <c r="AF104" s="62" t="str">
        <f t="shared" si="34"/>
        <v/>
      </c>
      <c r="AG104" s="62" t="str">
        <f t="shared" si="35"/>
        <v/>
      </c>
      <c r="AH104" s="63" t="str">
        <f>IF(AG104&lt;'Patient Data'!$AS$4,"Labs complete w/in 45 minutes","")</f>
        <v/>
      </c>
      <c r="AI104" s="62" t="str">
        <f t="shared" si="36"/>
        <v/>
      </c>
      <c r="AJ104" s="63" t="str">
        <f>IF(AI104&lt;'Patient Data'!$AU$4,"tPA w/in 60 minutes","")</f>
        <v/>
      </c>
      <c r="AK104" s="63" t="str">
        <f>IF(AY104&lt;'Patient Data'!$AY$4,"tPA w/in 3 hours","")</f>
        <v/>
      </c>
      <c r="AL104" s="63" t="str">
        <f>IF(AR104&lt;'Patient Data'!$AR$4,"LSN within 3.5 hours","")</f>
        <v/>
      </c>
      <c r="AM104" s="63" t="str">
        <f t="shared" si="27"/>
        <v>-0-0-1-25-100</v>
      </c>
      <c r="AR104" s="18" t="str">
        <f t="shared" si="28"/>
        <v/>
      </c>
      <c r="AS104" s="18" t="str">
        <f>IF(L104="","",AG104-'Patient Data'!$AS$4)</f>
        <v/>
      </c>
      <c r="AT104" s="19"/>
      <c r="AU104" s="18" t="str">
        <f>IF(M104="","",AI104-'Patient Data'!$AU$4)</f>
        <v/>
      </c>
      <c r="AW104" s="19"/>
      <c r="AX104" s="18" t="str">
        <f t="shared" si="29"/>
        <v/>
      </c>
      <c r="AY104" s="18" t="str">
        <f t="shared" si="30"/>
        <v/>
      </c>
      <c r="AZ104" s="19"/>
      <c r="BO104" s="62" t="str">
        <f t="shared" si="37"/>
        <v/>
      </c>
      <c r="BP104" s="62" t="str">
        <f t="shared" si="38"/>
        <v/>
      </c>
      <c r="BQ104" s="62" t="str">
        <f t="shared" si="39"/>
        <v/>
      </c>
      <c r="BR104" s="62" t="str">
        <f t="shared" si="40"/>
        <v/>
      </c>
      <c r="BS104" s="62" t="str">
        <f t="shared" si="41"/>
        <v/>
      </c>
      <c r="BT104" s="62" t="str">
        <f t="shared" si="42"/>
        <v/>
      </c>
      <c r="BU104" s="62" t="str">
        <f t="shared" si="43"/>
        <v/>
      </c>
      <c r="BV104" s="62" t="str">
        <f t="shared" si="44"/>
        <v/>
      </c>
      <c r="BW104" s="62" t="str">
        <f t="shared" si="45"/>
        <v/>
      </c>
    </row>
    <row r="105" spans="1:75" s="13" customFormat="1" ht="38.25" customHeight="1" thickBot="1">
      <c r="A105" s="49">
        <f t="shared" si="46"/>
        <v>0</v>
      </c>
      <c r="B105" s="49" t="str">
        <f t="shared" si="47"/>
        <v>1-25</v>
      </c>
      <c r="C105" s="34"/>
      <c r="D105" s="92" t="str">
        <f>$A105&amp;"-"&amp;$B105&amp;"-"&amp;TEXT(ROWS(D$5:D105),"000")</f>
        <v>0-1-25-101</v>
      </c>
      <c r="E105" s="4"/>
      <c r="F105" s="4"/>
      <c r="G105" s="4"/>
      <c r="H105" s="4"/>
      <c r="I105" s="27"/>
      <c r="J105" s="4"/>
      <c r="K105" s="4"/>
      <c r="L105" s="4"/>
      <c r="M105" s="4"/>
      <c r="N105" s="57"/>
      <c r="O105" s="61"/>
      <c r="P105" s="63"/>
      <c r="Q105" s="68"/>
      <c r="R105" s="68"/>
      <c r="S105" s="68"/>
      <c r="T105" s="68"/>
      <c r="U105" s="70"/>
      <c r="V105" s="70"/>
      <c r="W105" s="70"/>
      <c r="X105" s="70"/>
      <c r="Y105" s="70"/>
      <c r="Z105" s="70"/>
      <c r="AA105" s="70"/>
      <c r="AB105" s="70"/>
      <c r="AC105" s="62" t="str">
        <f t="shared" si="31"/>
        <v/>
      </c>
      <c r="AD105" s="62" t="str">
        <f t="shared" si="32"/>
        <v/>
      </c>
      <c r="AE105" s="62" t="str">
        <f t="shared" si="33"/>
        <v/>
      </c>
      <c r="AF105" s="62" t="str">
        <f t="shared" si="34"/>
        <v/>
      </c>
      <c r="AG105" s="62" t="str">
        <f t="shared" si="35"/>
        <v/>
      </c>
      <c r="AH105" s="63" t="str">
        <f>IF(AG105&lt;'Patient Data'!$AS$4,"Labs complete w/in 45 minutes","")</f>
        <v/>
      </c>
      <c r="AI105" s="62" t="str">
        <f t="shared" si="36"/>
        <v/>
      </c>
      <c r="AJ105" s="63" t="str">
        <f>IF(AI105&lt;'Patient Data'!$AU$4,"tPA w/in 60 minutes","")</f>
        <v/>
      </c>
      <c r="AK105" s="63" t="str">
        <f>IF(AY105&lt;'Patient Data'!$AY$4,"tPA w/in 3 hours","")</f>
        <v/>
      </c>
      <c r="AL105" s="63" t="str">
        <f>IF(AR105&lt;'Patient Data'!$AR$4,"LSN within 3.5 hours","")</f>
        <v/>
      </c>
      <c r="AM105" s="63" t="str">
        <f t="shared" si="27"/>
        <v>-0-0-1-25-101</v>
      </c>
      <c r="AR105" s="18" t="str">
        <f t="shared" si="28"/>
        <v/>
      </c>
      <c r="AS105" s="18" t="str">
        <f>IF(L105="","",AG105-'Patient Data'!$AS$4)</f>
        <v/>
      </c>
      <c r="AT105" s="19"/>
      <c r="AU105" s="18" t="str">
        <f>IF(M105="","",AI105-'Patient Data'!$AU$4)</f>
        <v/>
      </c>
      <c r="AW105" s="19"/>
      <c r="AX105" s="18" t="str">
        <f t="shared" si="29"/>
        <v/>
      </c>
      <c r="AY105" s="18" t="str">
        <f t="shared" si="30"/>
        <v/>
      </c>
      <c r="AZ105" s="19"/>
      <c r="BO105" s="62" t="str">
        <f t="shared" si="37"/>
        <v/>
      </c>
      <c r="BP105" s="62" t="str">
        <f t="shared" si="38"/>
        <v/>
      </c>
      <c r="BQ105" s="62" t="str">
        <f t="shared" si="39"/>
        <v/>
      </c>
      <c r="BR105" s="62" t="str">
        <f t="shared" si="40"/>
        <v/>
      </c>
      <c r="BS105" s="62" t="str">
        <f t="shared" si="41"/>
        <v/>
      </c>
      <c r="BT105" s="62" t="str">
        <f t="shared" si="42"/>
        <v/>
      </c>
      <c r="BU105" s="62" t="str">
        <f t="shared" si="43"/>
        <v/>
      </c>
      <c r="BV105" s="62" t="str">
        <f t="shared" si="44"/>
        <v/>
      </c>
      <c r="BW105" s="62" t="str">
        <f t="shared" si="45"/>
        <v/>
      </c>
    </row>
    <row r="106" spans="1:75" s="13" customFormat="1" ht="38.25" customHeight="1" thickBot="1">
      <c r="A106" s="49">
        <f t="shared" si="46"/>
        <v>0</v>
      </c>
      <c r="B106" s="49" t="str">
        <f t="shared" si="47"/>
        <v>1-25</v>
      </c>
      <c r="C106" s="34"/>
      <c r="D106" s="92" t="str">
        <f>$A106&amp;"-"&amp;$B106&amp;"-"&amp;TEXT(ROWS(D$5:D106),"000")</f>
        <v>0-1-25-102</v>
      </c>
      <c r="E106" s="4"/>
      <c r="F106" s="4"/>
      <c r="G106" s="4"/>
      <c r="H106" s="4"/>
      <c r="I106" s="27"/>
      <c r="J106" s="4"/>
      <c r="K106" s="4"/>
      <c r="L106" s="4"/>
      <c r="M106" s="4"/>
      <c r="N106" s="57"/>
      <c r="O106" s="61"/>
      <c r="P106" s="63"/>
      <c r="Q106" s="68"/>
      <c r="R106" s="68"/>
      <c r="S106" s="68"/>
      <c r="T106" s="68"/>
      <c r="U106" s="70"/>
      <c r="V106" s="70"/>
      <c r="W106" s="70"/>
      <c r="X106" s="70"/>
      <c r="Y106" s="70"/>
      <c r="Z106" s="70"/>
      <c r="AA106" s="70"/>
      <c r="AB106" s="70"/>
      <c r="AC106" s="62" t="str">
        <f t="shared" si="31"/>
        <v/>
      </c>
      <c r="AD106" s="62" t="str">
        <f t="shared" si="32"/>
        <v/>
      </c>
      <c r="AE106" s="62" t="str">
        <f t="shared" si="33"/>
        <v/>
      </c>
      <c r="AF106" s="62" t="str">
        <f t="shared" si="34"/>
        <v/>
      </c>
      <c r="AG106" s="62" t="str">
        <f t="shared" si="35"/>
        <v/>
      </c>
      <c r="AH106" s="63" t="str">
        <f>IF(AG106&lt;'Patient Data'!$AS$4,"Labs complete w/in 45 minutes","")</f>
        <v/>
      </c>
      <c r="AI106" s="62" t="str">
        <f t="shared" si="36"/>
        <v/>
      </c>
      <c r="AJ106" s="63" t="str">
        <f>IF(AI106&lt;'Patient Data'!$AU$4,"tPA w/in 60 minutes","")</f>
        <v/>
      </c>
      <c r="AK106" s="63" t="str">
        <f>IF(AY106&lt;'Patient Data'!$AY$4,"tPA w/in 3 hours","")</f>
        <v/>
      </c>
      <c r="AL106" s="63" t="str">
        <f>IF(AR106&lt;'Patient Data'!$AR$4,"LSN within 3.5 hours","")</f>
        <v/>
      </c>
      <c r="AM106" s="63" t="str">
        <f t="shared" si="27"/>
        <v>-0-0-1-25-102</v>
      </c>
      <c r="AR106" s="18" t="str">
        <f t="shared" si="28"/>
        <v/>
      </c>
      <c r="AS106" s="18" t="str">
        <f>IF(L106="","",AG106-'Patient Data'!$AS$4)</f>
        <v/>
      </c>
      <c r="AT106" s="19"/>
      <c r="AU106" s="18" t="str">
        <f>IF(M106="","",AI106-'Patient Data'!$AU$4)</f>
        <v/>
      </c>
      <c r="AW106" s="19"/>
      <c r="AX106" s="18" t="str">
        <f t="shared" si="29"/>
        <v/>
      </c>
      <c r="AY106" s="18" t="str">
        <f t="shared" si="30"/>
        <v/>
      </c>
      <c r="AZ106" s="19"/>
      <c r="BO106" s="62" t="str">
        <f t="shared" si="37"/>
        <v/>
      </c>
      <c r="BP106" s="62" t="str">
        <f t="shared" si="38"/>
        <v/>
      </c>
      <c r="BQ106" s="62" t="str">
        <f t="shared" si="39"/>
        <v/>
      </c>
      <c r="BR106" s="62" t="str">
        <f t="shared" si="40"/>
        <v/>
      </c>
      <c r="BS106" s="62" t="str">
        <f t="shared" si="41"/>
        <v/>
      </c>
      <c r="BT106" s="62" t="str">
        <f t="shared" si="42"/>
        <v/>
      </c>
      <c r="BU106" s="62" t="str">
        <f t="shared" si="43"/>
        <v/>
      </c>
      <c r="BV106" s="62" t="str">
        <f t="shared" si="44"/>
        <v/>
      </c>
      <c r="BW106" s="62" t="str">
        <f t="shared" si="45"/>
        <v/>
      </c>
    </row>
    <row r="107" spans="1:75" s="13" customFormat="1" ht="38.25" customHeight="1" thickBot="1">
      <c r="A107" s="49">
        <f t="shared" si="46"/>
        <v>0</v>
      </c>
      <c r="B107" s="49" t="str">
        <f t="shared" si="47"/>
        <v>1-25</v>
      </c>
      <c r="C107" s="34"/>
      <c r="D107" s="92" t="str">
        <f>$A107&amp;"-"&amp;$B107&amp;"-"&amp;TEXT(ROWS(D$5:D107),"000")</f>
        <v>0-1-25-103</v>
      </c>
      <c r="E107" s="4"/>
      <c r="F107" s="4"/>
      <c r="G107" s="4"/>
      <c r="H107" s="4"/>
      <c r="I107" s="27"/>
      <c r="J107" s="4"/>
      <c r="K107" s="4"/>
      <c r="L107" s="4"/>
      <c r="M107" s="4"/>
      <c r="N107" s="57"/>
      <c r="O107" s="61"/>
      <c r="P107" s="63"/>
      <c r="Q107" s="68"/>
      <c r="R107" s="68"/>
      <c r="S107" s="68"/>
      <c r="T107" s="68"/>
      <c r="U107" s="70"/>
      <c r="V107" s="70"/>
      <c r="W107" s="70"/>
      <c r="X107" s="70"/>
      <c r="Y107" s="70"/>
      <c r="Z107" s="70"/>
      <c r="AA107" s="70"/>
      <c r="AB107" s="70"/>
      <c r="AC107" s="62" t="str">
        <f t="shared" si="31"/>
        <v/>
      </c>
      <c r="AD107" s="62" t="str">
        <f t="shared" si="32"/>
        <v/>
      </c>
      <c r="AE107" s="62" t="str">
        <f t="shared" si="33"/>
        <v/>
      </c>
      <c r="AF107" s="62" t="str">
        <f t="shared" si="34"/>
        <v/>
      </c>
      <c r="AG107" s="62" t="str">
        <f t="shared" si="35"/>
        <v/>
      </c>
      <c r="AH107" s="63" t="str">
        <f>IF(AG107&lt;'Patient Data'!$AS$4,"Labs complete w/in 45 minutes","")</f>
        <v/>
      </c>
      <c r="AI107" s="62" t="str">
        <f t="shared" si="36"/>
        <v/>
      </c>
      <c r="AJ107" s="63" t="str">
        <f>IF(AI107&lt;'Patient Data'!$AU$4,"tPA w/in 60 minutes","")</f>
        <v/>
      </c>
      <c r="AK107" s="63" t="str">
        <f>IF(AY107&lt;'Patient Data'!$AY$4,"tPA w/in 3 hours","")</f>
        <v/>
      </c>
      <c r="AL107" s="63" t="str">
        <f>IF(AR107&lt;'Patient Data'!$AR$4,"LSN within 3.5 hours","")</f>
        <v/>
      </c>
      <c r="AM107" s="63" t="str">
        <f t="shared" si="27"/>
        <v>-0-0-1-25-103</v>
      </c>
      <c r="AR107" s="18" t="str">
        <f t="shared" si="28"/>
        <v/>
      </c>
      <c r="AS107" s="18" t="str">
        <f>IF(L107="","",AG107-'Patient Data'!$AS$4)</f>
        <v/>
      </c>
      <c r="AT107" s="19"/>
      <c r="AU107" s="18" t="str">
        <f>IF(M107="","",AI107-'Patient Data'!$AU$4)</f>
        <v/>
      </c>
      <c r="AW107" s="19"/>
      <c r="AX107" s="18" t="str">
        <f t="shared" si="29"/>
        <v/>
      </c>
      <c r="AY107" s="18" t="str">
        <f t="shared" si="30"/>
        <v/>
      </c>
      <c r="AZ107" s="19"/>
      <c r="BO107" s="62" t="str">
        <f t="shared" si="37"/>
        <v/>
      </c>
      <c r="BP107" s="62" t="str">
        <f t="shared" si="38"/>
        <v/>
      </c>
      <c r="BQ107" s="62" t="str">
        <f t="shared" si="39"/>
        <v/>
      </c>
      <c r="BR107" s="62" t="str">
        <f t="shared" si="40"/>
        <v/>
      </c>
      <c r="BS107" s="62" t="str">
        <f t="shared" si="41"/>
        <v/>
      </c>
      <c r="BT107" s="62" t="str">
        <f t="shared" si="42"/>
        <v/>
      </c>
      <c r="BU107" s="62" t="str">
        <f t="shared" si="43"/>
        <v/>
      </c>
      <c r="BV107" s="62" t="str">
        <f t="shared" si="44"/>
        <v/>
      </c>
      <c r="BW107" s="62" t="str">
        <f t="shared" si="45"/>
        <v/>
      </c>
    </row>
    <row r="108" spans="1:75" s="13" customFormat="1" ht="38.25" customHeight="1" thickBot="1">
      <c r="A108" s="49">
        <f t="shared" si="46"/>
        <v>0</v>
      </c>
      <c r="B108" s="49" t="str">
        <f t="shared" si="47"/>
        <v>1-25</v>
      </c>
      <c r="C108" s="34"/>
      <c r="D108" s="92" t="str">
        <f>$A108&amp;"-"&amp;$B108&amp;"-"&amp;TEXT(ROWS(D$5:D108),"000")</f>
        <v>0-1-25-104</v>
      </c>
      <c r="E108" s="4"/>
      <c r="F108" s="4"/>
      <c r="G108" s="4"/>
      <c r="H108" s="4"/>
      <c r="I108" s="27"/>
      <c r="J108" s="4"/>
      <c r="K108" s="4"/>
      <c r="L108" s="4"/>
      <c r="M108" s="4"/>
      <c r="N108" s="57"/>
      <c r="O108" s="61"/>
      <c r="P108" s="63"/>
      <c r="Q108" s="68"/>
      <c r="R108" s="68"/>
      <c r="S108" s="68"/>
      <c r="T108" s="68"/>
      <c r="U108" s="70"/>
      <c r="V108" s="70"/>
      <c r="W108" s="70"/>
      <c r="X108" s="70"/>
      <c r="Y108" s="70"/>
      <c r="Z108" s="70"/>
      <c r="AA108" s="70"/>
      <c r="AB108" s="70"/>
      <c r="AC108" s="62" t="str">
        <f t="shared" si="31"/>
        <v/>
      </c>
      <c r="AD108" s="62" t="str">
        <f t="shared" si="32"/>
        <v/>
      </c>
      <c r="AE108" s="62" t="str">
        <f t="shared" si="33"/>
        <v/>
      </c>
      <c r="AF108" s="62" t="str">
        <f t="shared" si="34"/>
        <v/>
      </c>
      <c r="AG108" s="62" t="str">
        <f t="shared" si="35"/>
        <v/>
      </c>
      <c r="AH108" s="63" t="str">
        <f>IF(AG108&lt;'Patient Data'!$AS$4,"Labs complete w/in 45 minutes","")</f>
        <v/>
      </c>
      <c r="AI108" s="62" t="str">
        <f t="shared" si="36"/>
        <v/>
      </c>
      <c r="AJ108" s="63" t="str">
        <f>IF(AI108&lt;'Patient Data'!$AU$4,"tPA w/in 60 minutes","")</f>
        <v/>
      </c>
      <c r="AK108" s="63" t="str">
        <f>IF(AY108&lt;'Patient Data'!$AY$4,"tPA w/in 3 hours","")</f>
        <v/>
      </c>
      <c r="AL108" s="63" t="str">
        <f>IF(AR108&lt;'Patient Data'!$AR$4,"LSN within 3.5 hours","")</f>
        <v/>
      </c>
      <c r="AM108" s="63" t="str">
        <f t="shared" si="27"/>
        <v>-0-0-1-25-104</v>
      </c>
      <c r="AR108" s="18" t="str">
        <f t="shared" si="28"/>
        <v/>
      </c>
      <c r="AS108" s="18" t="str">
        <f>IF(L108="","",AG108-'Patient Data'!$AS$4)</f>
        <v/>
      </c>
      <c r="AT108" s="19"/>
      <c r="AU108" s="18" t="str">
        <f>IF(M108="","",AI108-'Patient Data'!$AU$4)</f>
        <v/>
      </c>
      <c r="AW108" s="19"/>
      <c r="AX108" s="18" t="str">
        <f t="shared" si="29"/>
        <v/>
      </c>
      <c r="AY108" s="18" t="str">
        <f t="shared" si="30"/>
        <v/>
      </c>
      <c r="AZ108" s="19"/>
      <c r="BO108" s="62" t="str">
        <f t="shared" si="37"/>
        <v/>
      </c>
      <c r="BP108" s="62" t="str">
        <f t="shared" si="38"/>
        <v/>
      </c>
      <c r="BQ108" s="62" t="str">
        <f t="shared" si="39"/>
        <v/>
      </c>
      <c r="BR108" s="62" t="str">
        <f t="shared" si="40"/>
        <v/>
      </c>
      <c r="BS108" s="62" t="str">
        <f t="shared" si="41"/>
        <v/>
      </c>
      <c r="BT108" s="62" t="str">
        <f t="shared" si="42"/>
        <v/>
      </c>
      <c r="BU108" s="62" t="str">
        <f t="shared" si="43"/>
        <v/>
      </c>
      <c r="BV108" s="62" t="str">
        <f t="shared" si="44"/>
        <v/>
      </c>
      <c r="BW108" s="62" t="str">
        <f t="shared" si="45"/>
        <v/>
      </c>
    </row>
    <row r="109" spans="1:75" s="13" customFormat="1" ht="38.25" customHeight="1" thickBot="1">
      <c r="A109" s="49">
        <f t="shared" si="46"/>
        <v>0</v>
      </c>
      <c r="B109" s="49" t="str">
        <f t="shared" si="47"/>
        <v>1-25</v>
      </c>
      <c r="C109" s="34"/>
      <c r="D109" s="92" t="str">
        <f>$A109&amp;"-"&amp;$B109&amp;"-"&amp;TEXT(ROWS(D$5:D109),"000")</f>
        <v>0-1-25-105</v>
      </c>
      <c r="E109" s="4"/>
      <c r="F109" s="4"/>
      <c r="G109" s="4"/>
      <c r="H109" s="4"/>
      <c r="I109" s="27"/>
      <c r="J109" s="4"/>
      <c r="K109" s="4"/>
      <c r="L109" s="4"/>
      <c r="M109" s="4"/>
      <c r="N109" s="57"/>
      <c r="O109" s="61"/>
      <c r="P109" s="63"/>
      <c r="Q109" s="68"/>
      <c r="R109" s="68"/>
      <c r="S109" s="68"/>
      <c r="T109" s="68"/>
      <c r="U109" s="70"/>
      <c r="V109" s="70"/>
      <c r="W109" s="70"/>
      <c r="X109" s="70"/>
      <c r="Y109" s="70"/>
      <c r="Z109" s="70"/>
      <c r="AA109" s="70"/>
      <c r="AB109" s="70"/>
      <c r="AC109" s="62" t="str">
        <f t="shared" si="31"/>
        <v/>
      </c>
      <c r="AD109" s="62" t="str">
        <f t="shared" si="32"/>
        <v/>
      </c>
      <c r="AE109" s="62" t="str">
        <f t="shared" si="33"/>
        <v/>
      </c>
      <c r="AF109" s="62" t="str">
        <f t="shared" si="34"/>
        <v/>
      </c>
      <c r="AG109" s="62" t="str">
        <f t="shared" si="35"/>
        <v/>
      </c>
      <c r="AH109" s="63" t="str">
        <f>IF(AG109&lt;'Patient Data'!$AS$4,"Labs complete w/in 45 minutes","")</f>
        <v/>
      </c>
      <c r="AI109" s="62" t="str">
        <f t="shared" si="36"/>
        <v/>
      </c>
      <c r="AJ109" s="63" t="str">
        <f>IF(AI109&lt;'Patient Data'!$AU$4,"tPA w/in 60 minutes","")</f>
        <v/>
      </c>
      <c r="AK109" s="63" t="str">
        <f>IF(AY109&lt;'Patient Data'!$AY$4,"tPA w/in 3 hours","")</f>
        <v/>
      </c>
      <c r="AL109" s="63" t="str">
        <f>IF(AR109&lt;'Patient Data'!$AR$4,"LSN within 3.5 hours","")</f>
        <v/>
      </c>
      <c r="AM109" s="63" t="str">
        <f t="shared" si="27"/>
        <v>-0-0-1-25-105</v>
      </c>
      <c r="AR109" s="18" t="str">
        <f t="shared" si="28"/>
        <v/>
      </c>
      <c r="AS109" s="18" t="str">
        <f>IF(L109="","",AG109-'Patient Data'!$AS$4)</f>
        <v/>
      </c>
      <c r="AT109" s="19"/>
      <c r="AU109" s="18" t="str">
        <f>IF(M109="","",AI109-'Patient Data'!$AU$4)</f>
        <v/>
      </c>
      <c r="AW109" s="19"/>
      <c r="AX109" s="18" t="str">
        <f t="shared" si="29"/>
        <v/>
      </c>
      <c r="AY109" s="18" t="str">
        <f t="shared" si="30"/>
        <v/>
      </c>
      <c r="AZ109" s="19"/>
      <c r="BO109" s="62" t="str">
        <f t="shared" si="37"/>
        <v/>
      </c>
      <c r="BP109" s="62" t="str">
        <f t="shared" si="38"/>
        <v/>
      </c>
      <c r="BQ109" s="62" t="str">
        <f t="shared" si="39"/>
        <v/>
      </c>
      <c r="BR109" s="62" t="str">
        <f t="shared" si="40"/>
        <v/>
      </c>
      <c r="BS109" s="62" t="str">
        <f t="shared" si="41"/>
        <v/>
      </c>
      <c r="BT109" s="62" t="str">
        <f t="shared" si="42"/>
        <v/>
      </c>
      <c r="BU109" s="62" t="str">
        <f t="shared" si="43"/>
        <v/>
      </c>
      <c r="BV109" s="62" t="str">
        <f t="shared" si="44"/>
        <v/>
      </c>
      <c r="BW109" s="62" t="str">
        <f t="shared" si="45"/>
        <v/>
      </c>
    </row>
    <row r="110" spans="1:75" s="13" customFormat="1" ht="38.25" customHeight="1" thickBot="1">
      <c r="A110" s="49">
        <f t="shared" si="46"/>
        <v>0</v>
      </c>
      <c r="B110" s="49" t="str">
        <f t="shared" si="47"/>
        <v>1-25</v>
      </c>
      <c r="C110" s="34"/>
      <c r="D110" s="92" t="str">
        <f>$A110&amp;"-"&amp;$B110&amp;"-"&amp;TEXT(ROWS(D$5:D110),"000")</f>
        <v>0-1-25-106</v>
      </c>
      <c r="E110" s="4"/>
      <c r="F110" s="4"/>
      <c r="G110" s="4"/>
      <c r="H110" s="4"/>
      <c r="I110" s="27"/>
      <c r="J110" s="4"/>
      <c r="K110" s="4"/>
      <c r="L110" s="4"/>
      <c r="M110" s="4"/>
      <c r="N110" s="57"/>
      <c r="O110" s="61"/>
      <c r="P110" s="63"/>
      <c r="Q110" s="68"/>
      <c r="R110" s="68"/>
      <c r="S110" s="68"/>
      <c r="T110" s="68"/>
      <c r="U110" s="70"/>
      <c r="V110" s="70"/>
      <c r="W110" s="70"/>
      <c r="X110" s="70"/>
      <c r="Y110" s="70"/>
      <c r="Z110" s="70"/>
      <c r="AA110" s="70"/>
      <c r="AB110" s="70"/>
      <c r="AC110" s="62" t="str">
        <f t="shared" si="31"/>
        <v/>
      </c>
      <c r="AD110" s="62" t="str">
        <f t="shared" si="32"/>
        <v/>
      </c>
      <c r="AE110" s="62" t="str">
        <f t="shared" si="33"/>
        <v/>
      </c>
      <c r="AF110" s="62" t="str">
        <f t="shared" si="34"/>
        <v/>
      </c>
      <c r="AG110" s="62" t="str">
        <f t="shared" si="35"/>
        <v/>
      </c>
      <c r="AH110" s="63" t="str">
        <f>IF(AG110&lt;'Patient Data'!$AS$4,"Labs complete w/in 45 minutes","")</f>
        <v/>
      </c>
      <c r="AI110" s="62" t="str">
        <f t="shared" si="36"/>
        <v/>
      </c>
      <c r="AJ110" s="63" t="str">
        <f>IF(AI110&lt;'Patient Data'!$AU$4,"tPA w/in 60 minutes","")</f>
        <v/>
      </c>
      <c r="AK110" s="63" t="str">
        <f>IF(AY110&lt;'Patient Data'!$AY$4,"tPA w/in 3 hours","")</f>
        <v/>
      </c>
      <c r="AL110" s="63" t="str">
        <f>IF(AR110&lt;'Patient Data'!$AR$4,"LSN within 3.5 hours","")</f>
        <v/>
      </c>
      <c r="AM110" s="63" t="str">
        <f t="shared" si="27"/>
        <v>-0-0-1-25-106</v>
      </c>
      <c r="AR110" s="18" t="str">
        <f t="shared" si="28"/>
        <v/>
      </c>
      <c r="AS110" s="18" t="str">
        <f>IF(L110="","",AG110-'Patient Data'!$AS$4)</f>
        <v/>
      </c>
      <c r="AT110" s="19"/>
      <c r="AU110" s="18" t="str">
        <f>IF(M110="","",AI110-'Patient Data'!$AU$4)</f>
        <v/>
      </c>
      <c r="AW110" s="19"/>
      <c r="AX110" s="18" t="str">
        <f t="shared" si="29"/>
        <v/>
      </c>
      <c r="AY110" s="18" t="str">
        <f t="shared" si="30"/>
        <v/>
      </c>
      <c r="AZ110" s="19"/>
      <c r="BO110" s="62" t="str">
        <f t="shared" si="37"/>
        <v/>
      </c>
      <c r="BP110" s="62" t="str">
        <f t="shared" si="38"/>
        <v/>
      </c>
      <c r="BQ110" s="62" t="str">
        <f t="shared" si="39"/>
        <v/>
      </c>
      <c r="BR110" s="62" t="str">
        <f t="shared" si="40"/>
        <v/>
      </c>
      <c r="BS110" s="62" t="str">
        <f t="shared" si="41"/>
        <v/>
      </c>
      <c r="BT110" s="62" t="str">
        <f t="shared" si="42"/>
        <v/>
      </c>
      <c r="BU110" s="62" t="str">
        <f t="shared" si="43"/>
        <v/>
      </c>
      <c r="BV110" s="62" t="str">
        <f t="shared" si="44"/>
        <v/>
      </c>
      <c r="BW110" s="62" t="str">
        <f t="shared" si="45"/>
        <v/>
      </c>
    </row>
    <row r="111" spans="1:75" s="13" customFormat="1" ht="38.25" customHeight="1" thickBot="1">
      <c r="A111" s="49">
        <f t="shared" si="46"/>
        <v>0</v>
      </c>
      <c r="B111" s="49" t="str">
        <f t="shared" si="47"/>
        <v>1-25</v>
      </c>
      <c r="C111" s="34"/>
      <c r="D111" s="92" t="str">
        <f>$A111&amp;"-"&amp;$B111&amp;"-"&amp;TEXT(ROWS(D$5:D111),"000")</f>
        <v>0-1-25-107</v>
      </c>
      <c r="E111" s="4"/>
      <c r="F111" s="4"/>
      <c r="G111" s="4"/>
      <c r="H111" s="4"/>
      <c r="I111" s="27"/>
      <c r="J111" s="4"/>
      <c r="K111" s="4"/>
      <c r="L111" s="4"/>
      <c r="M111" s="4"/>
      <c r="N111" s="57"/>
      <c r="O111" s="61"/>
      <c r="P111" s="63"/>
      <c r="Q111" s="68"/>
      <c r="R111" s="68"/>
      <c r="S111" s="68"/>
      <c r="T111" s="68"/>
      <c r="U111" s="70"/>
      <c r="V111" s="70"/>
      <c r="W111" s="70"/>
      <c r="X111" s="70"/>
      <c r="Y111" s="70"/>
      <c r="Z111" s="70"/>
      <c r="AA111" s="70"/>
      <c r="AB111" s="70"/>
      <c r="AC111" s="62" t="str">
        <f t="shared" si="31"/>
        <v/>
      </c>
      <c r="AD111" s="62" t="str">
        <f t="shared" si="32"/>
        <v/>
      </c>
      <c r="AE111" s="62" t="str">
        <f t="shared" si="33"/>
        <v/>
      </c>
      <c r="AF111" s="62" t="str">
        <f t="shared" si="34"/>
        <v/>
      </c>
      <c r="AG111" s="62" t="str">
        <f t="shared" si="35"/>
        <v/>
      </c>
      <c r="AH111" s="63" t="str">
        <f>IF(AG111&lt;'Patient Data'!$AS$4,"Labs complete w/in 45 minutes","")</f>
        <v/>
      </c>
      <c r="AI111" s="62" t="str">
        <f t="shared" si="36"/>
        <v/>
      </c>
      <c r="AJ111" s="63" t="str">
        <f>IF(AI111&lt;'Patient Data'!$AU$4,"tPA w/in 60 minutes","")</f>
        <v/>
      </c>
      <c r="AK111" s="63" t="str">
        <f>IF(AY111&lt;'Patient Data'!$AY$4,"tPA w/in 3 hours","")</f>
        <v/>
      </c>
      <c r="AL111" s="63" t="str">
        <f>IF(AR111&lt;'Patient Data'!$AR$4,"LSN within 3.5 hours","")</f>
        <v/>
      </c>
      <c r="AM111" s="63" t="str">
        <f t="shared" si="27"/>
        <v>-0-0-1-25-107</v>
      </c>
      <c r="AR111" s="18" t="str">
        <f t="shared" si="28"/>
        <v/>
      </c>
      <c r="AS111" s="18" t="str">
        <f>IF(L111="","",AG111-'Patient Data'!$AS$4)</f>
        <v/>
      </c>
      <c r="AT111" s="19"/>
      <c r="AU111" s="18" t="str">
        <f>IF(M111="","",AI111-'Patient Data'!$AU$4)</f>
        <v/>
      </c>
      <c r="AW111" s="19"/>
      <c r="AX111" s="18" t="str">
        <f t="shared" si="29"/>
        <v/>
      </c>
      <c r="AY111" s="18" t="str">
        <f t="shared" si="30"/>
        <v/>
      </c>
      <c r="AZ111" s="19"/>
      <c r="BO111" s="62" t="str">
        <f t="shared" si="37"/>
        <v/>
      </c>
      <c r="BP111" s="62" t="str">
        <f t="shared" si="38"/>
        <v/>
      </c>
      <c r="BQ111" s="62" t="str">
        <f t="shared" si="39"/>
        <v/>
      </c>
      <c r="BR111" s="62" t="str">
        <f t="shared" si="40"/>
        <v/>
      </c>
      <c r="BS111" s="62" t="str">
        <f t="shared" si="41"/>
        <v/>
      </c>
      <c r="BT111" s="62" t="str">
        <f t="shared" si="42"/>
        <v/>
      </c>
      <c r="BU111" s="62" t="str">
        <f t="shared" si="43"/>
        <v/>
      </c>
      <c r="BV111" s="62" t="str">
        <f t="shared" si="44"/>
        <v/>
      </c>
      <c r="BW111" s="62" t="str">
        <f t="shared" si="45"/>
        <v/>
      </c>
    </row>
    <row r="112" spans="1:75" s="13" customFormat="1" ht="38.25" customHeight="1" thickBot="1">
      <c r="A112" s="49">
        <f t="shared" si="46"/>
        <v>0</v>
      </c>
      <c r="B112" s="49" t="str">
        <f t="shared" si="47"/>
        <v>1-25</v>
      </c>
      <c r="C112" s="34"/>
      <c r="D112" s="92" t="str">
        <f>$A112&amp;"-"&amp;$B112&amp;"-"&amp;TEXT(ROWS(D$5:D112),"000")</f>
        <v>0-1-25-108</v>
      </c>
      <c r="E112" s="4"/>
      <c r="F112" s="4"/>
      <c r="G112" s="4"/>
      <c r="H112" s="4"/>
      <c r="I112" s="27"/>
      <c r="J112" s="4"/>
      <c r="K112" s="4"/>
      <c r="L112" s="4"/>
      <c r="M112" s="4"/>
      <c r="N112" s="57"/>
      <c r="O112" s="61"/>
      <c r="P112" s="63"/>
      <c r="Q112" s="68"/>
      <c r="R112" s="68"/>
      <c r="S112" s="68"/>
      <c r="T112" s="68"/>
      <c r="U112" s="70"/>
      <c r="V112" s="70"/>
      <c r="W112" s="70"/>
      <c r="X112" s="70"/>
      <c r="Y112" s="70"/>
      <c r="Z112" s="70"/>
      <c r="AA112" s="70"/>
      <c r="AB112" s="70"/>
      <c r="AC112" s="62" t="str">
        <f t="shared" si="31"/>
        <v/>
      </c>
      <c r="AD112" s="62" t="str">
        <f t="shared" si="32"/>
        <v/>
      </c>
      <c r="AE112" s="62" t="str">
        <f t="shared" si="33"/>
        <v/>
      </c>
      <c r="AF112" s="62" t="str">
        <f t="shared" si="34"/>
        <v/>
      </c>
      <c r="AG112" s="62" t="str">
        <f t="shared" si="35"/>
        <v/>
      </c>
      <c r="AH112" s="63" t="str">
        <f>IF(AG112&lt;'Patient Data'!$AS$4,"Labs complete w/in 45 minutes","")</f>
        <v/>
      </c>
      <c r="AI112" s="62" t="str">
        <f t="shared" si="36"/>
        <v/>
      </c>
      <c r="AJ112" s="63" t="str">
        <f>IF(AI112&lt;'Patient Data'!$AU$4,"tPA w/in 60 minutes","")</f>
        <v/>
      </c>
      <c r="AK112" s="63" t="str">
        <f>IF(AY112&lt;'Patient Data'!$AY$4,"tPA w/in 3 hours","")</f>
        <v/>
      </c>
      <c r="AL112" s="63" t="str">
        <f>IF(AR112&lt;'Patient Data'!$AR$4,"LSN within 3.5 hours","")</f>
        <v/>
      </c>
      <c r="AM112" s="63" t="str">
        <f t="shared" si="27"/>
        <v>-0-0-1-25-108</v>
      </c>
      <c r="AR112" s="18" t="str">
        <f t="shared" si="28"/>
        <v/>
      </c>
      <c r="AS112" s="18" t="str">
        <f>IF(L112="","",AG112-'Patient Data'!$AS$4)</f>
        <v/>
      </c>
      <c r="AT112" s="19"/>
      <c r="AU112" s="18" t="str">
        <f>IF(M112="","",AI112-'Patient Data'!$AU$4)</f>
        <v/>
      </c>
      <c r="AW112" s="19"/>
      <c r="AX112" s="18" t="str">
        <f t="shared" si="29"/>
        <v/>
      </c>
      <c r="AY112" s="18" t="str">
        <f t="shared" si="30"/>
        <v/>
      </c>
      <c r="AZ112" s="19"/>
      <c r="BO112" s="62" t="str">
        <f t="shared" si="37"/>
        <v/>
      </c>
      <c r="BP112" s="62" t="str">
        <f t="shared" si="38"/>
        <v/>
      </c>
      <c r="BQ112" s="62" t="str">
        <f t="shared" si="39"/>
        <v/>
      </c>
      <c r="BR112" s="62" t="str">
        <f t="shared" si="40"/>
        <v/>
      </c>
      <c r="BS112" s="62" t="str">
        <f t="shared" si="41"/>
        <v/>
      </c>
      <c r="BT112" s="62" t="str">
        <f t="shared" si="42"/>
        <v/>
      </c>
      <c r="BU112" s="62" t="str">
        <f t="shared" si="43"/>
        <v/>
      </c>
      <c r="BV112" s="62" t="str">
        <f t="shared" si="44"/>
        <v/>
      </c>
      <c r="BW112" s="62" t="str">
        <f t="shared" si="45"/>
        <v/>
      </c>
    </row>
    <row r="113" spans="1:75" s="13" customFormat="1" ht="38.25" customHeight="1" thickBot="1">
      <c r="A113" s="49">
        <f t="shared" si="46"/>
        <v>0</v>
      </c>
      <c r="B113" s="49" t="str">
        <f t="shared" si="47"/>
        <v>1-25</v>
      </c>
      <c r="C113" s="34"/>
      <c r="D113" s="92" t="str">
        <f>$A113&amp;"-"&amp;$B113&amp;"-"&amp;TEXT(ROWS(D$5:D113),"000")</f>
        <v>0-1-25-109</v>
      </c>
      <c r="E113" s="4"/>
      <c r="F113" s="4"/>
      <c r="G113" s="4"/>
      <c r="H113" s="4"/>
      <c r="I113" s="27"/>
      <c r="J113" s="4"/>
      <c r="K113" s="4"/>
      <c r="L113" s="4"/>
      <c r="M113" s="4"/>
      <c r="N113" s="57"/>
      <c r="O113" s="61"/>
      <c r="P113" s="63"/>
      <c r="Q113" s="68"/>
      <c r="R113" s="68"/>
      <c r="S113" s="68"/>
      <c r="T113" s="68"/>
      <c r="U113" s="70"/>
      <c r="V113" s="70"/>
      <c r="W113" s="70"/>
      <c r="X113" s="70"/>
      <c r="Y113" s="70"/>
      <c r="Z113" s="70"/>
      <c r="AA113" s="70"/>
      <c r="AB113" s="70"/>
      <c r="AC113" s="62" t="str">
        <f t="shared" si="31"/>
        <v/>
      </c>
      <c r="AD113" s="62" t="str">
        <f t="shared" si="32"/>
        <v/>
      </c>
      <c r="AE113" s="62" t="str">
        <f t="shared" si="33"/>
        <v/>
      </c>
      <c r="AF113" s="62" t="str">
        <f t="shared" si="34"/>
        <v/>
      </c>
      <c r="AG113" s="62" t="str">
        <f t="shared" si="35"/>
        <v/>
      </c>
      <c r="AH113" s="63" t="str">
        <f>IF(AG113&lt;'Patient Data'!$AS$4,"Labs complete w/in 45 minutes","")</f>
        <v/>
      </c>
      <c r="AI113" s="62" t="str">
        <f t="shared" si="36"/>
        <v/>
      </c>
      <c r="AJ113" s="63" t="str">
        <f>IF(AI113&lt;'Patient Data'!$AU$4,"tPA w/in 60 minutes","")</f>
        <v/>
      </c>
      <c r="AK113" s="63" t="str">
        <f>IF(AY113&lt;'Patient Data'!$AY$4,"tPA w/in 3 hours","")</f>
        <v/>
      </c>
      <c r="AL113" s="63" t="str">
        <f>IF(AR113&lt;'Patient Data'!$AR$4,"LSN within 3.5 hours","")</f>
        <v/>
      </c>
      <c r="AM113" s="63" t="str">
        <f t="shared" si="27"/>
        <v>-0-0-1-25-109</v>
      </c>
      <c r="AR113" s="18" t="str">
        <f t="shared" si="28"/>
        <v/>
      </c>
      <c r="AS113" s="18" t="str">
        <f>IF(L113="","",AG113-'Patient Data'!$AS$4)</f>
        <v/>
      </c>
      <c r="AT113" s="19"/>
      <c r="AU113" s="18" t="str">
        <f>IF(M113="","",AI113-'Patient Data'!$AU$4)</f>
        <v/>
      </c>
      <c r="AW113" s="19"/>
      <c r="AX113" s="18" t="str">
        <f t="shared" si="29"/>
        <v/>
      </c>
      <c r="AY113" s="18" t="str">
        <f t="shared" si="30"/>
        <v/>
      </c>
      <c r="AZ113" s="19"/>
      <c r="BO113" s="62" t="str">
        <f t="shared" si="37"/>
        <v/>
      </c>
      <c r="BP113" s="62" t="str">
        <f t="shared" si="38"/>
        <v/>
      </c>
      <c r="BQ113" s="62" t="str">
        <f t="shared" si="39"/>
        <v/>
      </c>
      <c r="BR113" s="62" t="str">
        <f t="shared" si="40"/>
        <v/>
      </c>
      <c r="BS113" s="62" t="str">
        <f t="shared" si="41"/>
        <v/>
      </c>
      <c r="BT113" s="62" t="str">
        <f t="shared" si="42"/>
        <v/>
      </c>
      <c r="BU113" s="62" t="str">
        <f t="shared" si="43"/>
        <v/>
      </c>
      <c r="BV113" s="62" t="str">
        <f t="shared" si="44"/>
        <v/>
      </c>
      <c r="BW113" s="62" t="str">
        <f t="shared" si="45"/>
        <v/>
      </c>
    </row>
    <row r="114" spans="1:75" s="13" customFormat="1" ht="38.25" customHeight="1" thickBot="1">
      <c r="A114" s="49">
        <f t="shared" si="46"/>
        <v>0</v>
      </c>
      <c r="B114" s="49" t="str">
        <f t="shared" si="47"/>
        <v>1-25</v>
      </c>
      <c r="C114" s="34"/>
      <c r="D114" s="92" t="str">
        <f>$A114&amp;"-"&amp;$B114&amp;"-"&amp;TEXT(ROWS(D$5:D114),"000")</f>
        <v>0-1-25-110</v>
      </c>
      <c r="E114" s="4"/>
      <c r="F114" s="4"/>
      <c r="G114" s="4"/>
      <c r="H114" s="4"/>
      <c r="I114" s="27"/>
      <c r="J114" s="4"/>
      <c r="K114" s="4"/>
      <c r="L114" s="4"/>
      <c r="M114" s="4"/>
      <c r="N114" s="57"/>
      <c r="O114" s="61"/>
      <c r="P114" s="63"/>
      <c r="Q114" s="68"/>
      <c r="R114" s="68"/>
      <c r="S114" s="68"/>
      <c r="T114" s="68"/>
      <c r="U114" s="70"/>
      <c r="V114" s="70"/>
      <c r="W114" s="70"/>
      <c r="X114" s="70"/>
      <c r="Y114" s="70"/>
      <c r="Z114" s="70"/>
      <c r="AA114" s="70"/>
      <c r="AB114" s="70"/>
      <c r="AC114" s="62" t="str">
        <f t="shared" si="31"/>
        <v/>
      </c>
      <c r="AD114" s="62" t="str">
        <f t="shared" si="32"/>
        <v/>
      </c>
      <c r="AE114" s="62" t="str">
        <f t="shared" si="33"/>
        <v/>
      </c>
      <c r="AF114" s="62" t="str">
        <f t="shared" si="34"/>
        <v/>
      </c>
      <c r="AG114" s="62" t="str">
        <f t="shared" si="35"/>
        <v/>
      </c>
      <c r="AH114" s="63" t="str">
        <f>IF(AG114&lt;'Patient Data'!$AS$4,"Labs complete w/in 45 minutes","")</f>
        <v/>
      </c>
      <c r="AI114" s="62" t="str">
        <f t="shared" si="36"/>
        <v/>
      </c>
      <c r="AJ114" s="63" t="str">
        <f>IF(AI114&lt;'Patient Data'!$AU$4,"tPA w/in 60 minutes","")</f>
        <v/>
      </c>
      <c r="AK114" s="63" t="str">
        <f>IF(AY114&lt;'Patient Data'!$AY$4,"tPA w/in 3 hours","")</f>
        <v/>
      </c>
      <c r="AL114" s="63" t="str">
        <f>IF(AR114&lt;'Patient Data'!$AR$4,"LSN within 3.5 hours","")</f>
        <v/>
      </c>
      <c r="AM114" s="63" t="str">
        <f t="shared" si="27"/>
        <v>-0-0-1-25-110</v>
      </c>
      <c r="AR114" s="18" t="str">
        <f t="shared" si="28"/>
        <v/>
      </c>
      <c r="AS114" s="18" t="str">
        <f>IF(L114="","",AG114-'Patient Data'!$AS$4)</f>
        <v/>
      </c>
      <c r="AT114" s="19"/>
      <c r="AU114" s="18" t="str">
        <f>IF(M114="","",AI114-'Patient Data'!$AU$4)</f>
        <v/>
      </c>
      <c r="AW114" s="19"/>
      <c r="AX114" s="18" t="str">
        <f t="shared" si="29"/>
        <v/>
      </c>
      <c r="AY114" s="18" t="str">
        <f t="shared" si="30"/>
        <v/>
      </c>
      <c r="AZ114" s="19"/>
      <c r="BO114" s="62" t="str">
        <f t="shared" si="37"/>
        <v/>
      </c>
      <c r="BP114" s="62" t="str">
        <f t="shared" si="38"/>
        <v/>
      </c>
      <c r="BQ114" s="62" t="str">
        <f t="shared" si="39"/>
        <v/>
      </c>
      <c r="BR114" s="62" t="str">
        <f t="shared" si="40"/>
        <v/>
      </c>
      <c r="BS114" s="62" t="str">
        <f t="shared" si="41"/>
        <v/>
      </c>
      <c r="BT114" s="62" t="str">
        <f t="shared" si="42"/>
        <v/>
      </c>
      <c r="BU114" s="62" t="str">
        <f t="shared" si="43"/>
        <v/>
      </c>
      <c r="BV114" s="62" t="str">
        <f t="shared" si="44"/>
        <v/>
      </c>
      <c r="BW114" s="62" t="str">
        <f t="shared" si="45"/>
        <v/>
      </c>
    </row>
    <row r="115" spans="1:75" s="13" customFormat="1" ht="38.25" customHeight="1" thickBot="1">
      <c r="A115" s="49">
        <f t="shared" si="46"/>
        <v>0</v>
      </c>
      <c r="B115" s="49" t="str">
        <f t="shared" si="47"/>
        <v>1-25</v>
      </c>
      <c r="C115" s="34"/>
      <c r="D115" s="92" t="str">
        <f>$A115&amp;"-"&amp;$B115&amp;"-"&amp;TEXT(ROWS(D$5:D115),"000")</f>
        <v>0-1-25-111</v>
      </c>
      <c r="E115" s="4"/>
      <c r="F115" s="4"/>
      <c r="G115" s="4"/>
      <c r="H115" s="4"/>
      <c r="I115" s="27"/>
      <c r="J115" s="4"/>
      <c r="K115" s="4"/>
      <c r="L115" s="4"/>
      <c r="M115" s="4"/>
      <c r="N115" s="57"/>
      <c r="O115" s="61"/>
      <c r="P115" s="63"/>
      <c r="Q115" s="68"/>
      <c r="R115" s="68"/>
      <c r="S115" s="68"/>
      <c r="T115" s="68"/>
      <c r="U115" s="70"/>
      <c r="V115" s="70"/>
      <c r="W115" s="70"/>
      <c r="X115" s="70"/>
      <c r="Y115" s="70"/>
      <c r="Z115" s="70"/>
      <c r="AA115" s="70"/>
      <c r="AB115" s="70"/>
      <c r="AC115" s="62" t="str">
        <f t="shared" si="31"/>
        <v/>
      </c>
      <c r="AD115" s="62" t="str">
        <f t="shared" si="32"/>
        <v/>
      </c>
      <c r="AE115" s="62" t="str">
        <f t="shared" si="33"/>
        <v/>
      </c>
      <c r="AF115" s="62" t="str">
        <f t="shared" si="34"/>
        <v/>
      </c>
      <c r="AG115" s="62" t="str">
        <f t="shared" si="35"/>
        <v/>
      </c>
      <c r="AH115" s="63" t="str">
        <f>IF(AG115&lt;'Patient Data'!$AS$4,"Labs complete w/in 45 minutes","")</f>
        <v/>
      </c>
      <c r="AI115" s="62" t="str">
        <f t="shared" si="36"/>
        <v/>
      </c>
      <c r="AJ115" s="63" t="str">
        <f>IF(AI115&lt;'Patient Data'!$AU$4,"tPA w/in 60 minutes","")</f>
        <v/>
      </c>
      <c r="AK115" s="63" t="str">
        <f>IF(AY115&lt;'Patient Data'!$AY$4,"tPA w/in 3 hours","")</f>
        <v/>
      </c>
      <c r="AL115" s="63" t="str">
        <f>IF(AR115&lt;'Patient Data'!$AR$4,"LSN within 3.5 hours","")</f>
        <v/>
      </c>
      <c r="AM115" s="63" t="str">
        <f t="shared" si="27"/>
        <v>-0-0-1-25-111</v>
      </c>
      <c r="AR115" s="18" t="str">
        <f t="shared" si="28"/>
        <v/>
      </c>
      <c r="AS115" s="18" t="str">
        <f>IF(L115="","",AG115-'Patient Data'!$AS$4)</f>
        <v/>
      </c>
      <c r="AT115" s="19"/>
      <c r="AU115" s="18" t="str">
        <f>IF(M115="","",AI115-'Patient Data'!$AU$4)</f>
        <v/>
      </c>
      <c r="AW115" s="19"/>
      <c r="AX115" s="18" t="str">
        <f t="shared" si="29"/>
        <v/>
      </c>
      <c r="AY115" s="18" t="str">
        <f t="shared" si="30"/>
        <v/>
      </c>
      <c r="AZ115" s="19"/>
      <c r="BO115" s="62" t="str">
        <f t="shared" si="37"/>
        <v/>
      </c>
      <c r="BP115" s="62" t="str">
        <f t="shared" si="38"/>
        <v/>
      </c>
      <c r="BQ115" s="62" t="str">
        <f t="shared" si="39"/>
        <v/>
      </c>
      <c r="BR115" s="62" t="str">
        <f t="shared" si="40"/>
        <v/>
      </c>
      <c r="BS115" s="62" t="str">
        <f t="shared" si="41"/>
        <v/>
      </c>
      <c r="BT115" s="62" t="str">
        <f t="shared" si="42"/>
        <v/>
      </c>
      <c r="BU115" s="62" t="str">
        <f t="shared" si="43"/>
        <v/>
      </c>
      <c r="BV115" s="62" t="str">
        <f t="shared" si="44"/>
        <v/>
      </c>
      <c r="BW115" s="62" t="str">
        <f t="shared" si="45"/>
        <v/>
      </c>
    </row>
    <row r="116" spans="1:75" s="13" customFormat="1" ht="38.25" customHeight="1" thickBot="1">
      <c r="A116" s="49">
        <f t="shared" si="46"/>
        <v>0</v>
      </c>
      <c r="B116" s="49" t="str">
        <f t="shared" si="47"/>
        <v>1-25</v>
      </c>
      <c r="C116" s="34"/>
      <c r="D116" s="92" t="str">
        <f>$A116&amp;"-"&amp;$B116&amp;"-"&amp;TEXT(ROWS(D$5:D116),"000")</f>
        <v>0-1-25-112</v>
      </c>
      <c r="E116" s="4"/>
      <c r="F116" s="4"/>
      <c r="G116" s="4"/>
      <c r="H116" s="4"/>
      <c r="I116" s="27"/>
      <c r="J116" s="4"/>
      <c r="K116" s="4"/>
      <c r="L116" s="4"/>
      <c r="M116" s="4"/>
      <c r="N116" s="57"/>
      <c r="O116" s="61"/>
      <c r="P116" s="63"/>
      <c r="Q116" s="68"/>
      <c r="R116" s="68"/>
      <c r="S116" s="68"/>
      <c r="T116" s="68"/>
      <c r="U116" s="70"/>
      <c r="V116" s="70"/>
      <c r="W116" s="70"/>
      <c r="X116" s="70"/>
      <c r="Y116" s="70"/>
      <c r="Z116" s="70"/>
      <c r="AA116" s="70"/>
      <c r="AB116" s="70"/>
      <c r="AC116" s="62" t="str">
        <f t="shared" si="31"/>
        <v/>
      </c>
      <c r="AD116" s="62" t="str">
        <f t="shared" si="32"/>
        <v/>
      </c>
      <c r="AE116" s="62" t="str">
        <f t="shared" si="33"/>
        <v/>
      </c>
      <c r="AF116" s="62" t="str">
        <f t="shared" si="34"/>
        <v/>
      </c>
      <c r="AG116" s="62" t="str">
        <f t="shared" si="35"/>
        <v/>
      </c>
      <c r="AH116" s="63" t="str">
        <f>IF(AG116&lt;'Patient Data'!$AS$4,"Labs complete w/in 45 minutes","")</f>
        <v/>
      </c>
      <c r="AI116" s="62" t="str">
        <f t="shared" si="36"/>
        <v/>
      </c>
      <c r="AJ116" s="63" t="str">
        <f>IF(AI116&lt;'Patient Data'!$AU$4,"tPA w/in 60 minutes","")</f>
        <v/>
      </c>
      <c r="AK116" s="63" t="str">
        <f>IF(AY116&lt;'Patient Data'!$AY$4,"tPA w/in 3 hours","")</f>
        <v/>
      </c>
      <c r="AL116" s="63" t="str">
        <f>IF(AR116&lt;'Patient Data'!$AR$4,"LSN within 3.5 hours","")</f>
        <v/>
      </c>
      <c r="AM116" s="63" t="str">
        <f t="shared" si="27"/>
        <v>-0-0-1-25-112</v>
      </c>
      <c r="AR116" s="18" t="str">
        <f t="shared" si="28"/>
        <v/>
      </c>
      <c r="AS116" s="18" t="str">
        <f>IF(L116="","",AG116-'Patient Data'!$AS$4)</f>
        <v/>
      </c>
      <c r="AT116" s="19"/>
      <c r="AU116" s="18" t="str">
        <f>IF(M116="","",AI116-'Patient Data'!$AU$4)</f>
        <v/>
      </c>
      <c r="AW116" s="19"/>
      <c r="AX116" s="18" t="str">
        <f t="shared" si="29"/>
        <v/>
      </c>
      <c r="AY116" s="18" t="str">
        <f t="shared" si="30"/>
        <v/>
      </c>
      <c r="AZ116" s="19"/>
      <c r="BO116" s="62" t="str">
        <f t="shared" si="37"/>
        <v/>
      </c>
      <c r="BP116" s="62" t="str">
        <f t="shared" si="38"/>
        <v/>
      </c>
      <c r="BQ116" s="62" t="str">
        <f t="shared" si="39"/>
        <v/>
      </c>
      <c r="BR116" s="62" t="str">
        <f t="shared" si="40"/>
        <v/>
      </c>
      <c r="BS116" s="62" t="str">
        <f t="shared" si="41"/>
        <v/>
      </c>
      <c r="BT116" s="62" t="str">
        <f t="shared" si="42"/>
        <v/>
      </c>
      <c r="BU116" s="62" t="str">
        <f t="shared" si="43"/>
        <v/>
      </c>
      <c r="BV116" s="62" t="str">
        <f t="shared" si="44"/>
        <v/>
      </c>
      <c r="BW116" s="62" t="str">
        <f t="shared" si="45"/>
        <v/>
      </c>
    </row>
    <row r="117" spans="1:75" s="13" customFormat="1" ht="38.25" customHeight="1" thickBot="1">
      <c r="A117" s="49">
        <f t="shared" si="46"/>
        <v>0</v>
      </c>
      <c r="B117" s="49" t="str">
        <f t="shared" si="47"/>
        <v>1-25</v>
      </c>
      <c r="C117" s="34"/>
      <c r="D117" s="92" t="str">
        <f>$A117&amp;"-"&amp;$B117&amp;"-"&amp;TEXT(ROWS(D$5:D117),"000")</f>
        <v>0-1-25-113</v>
      </c>
      <c r="E117" s="4"/>
      <c r="F117" s="4"/>
      <c r="G117" s="4"/>
      <c r="H117" s="4"/>
      <c r="I117" s="27"/>
      <c r="J117" s="4"/>
      <c r="K117" s="4"/>
      <c r="L117" s="4"/>
      <c r="M117" s="4"/>
      <c r="N117" s="57"/>
      <c r="O117" s="61"/>
      <c r="P117" s="63"/>
      <c r="Q117" s="68"/>
      <c r="R117" s="68"/>
      <c r="S117" s="68"/>
      <c r="T117" s="68"/>
      <c r="U117" s="70"/>
      <c r="V117" s="70"/>
      <c r="W117" s="70"/>
      <c r="X117" s="70"/>
      <c r="Y117" s="70"/>
      <c r="Z117" s="70"/>
      <c r="AA117" s="70"/>
      <c r="AB117" s="70"/>
      <c r="AC117" s="62" t="str">
        <f t="shared" si="31"/>
        <v/>
      </c>
      <c r="AD117" s="62" t="str">
        <f t="shared" si="32"/>
        <v/>
      </c>
      <c r="AE117" s="62" t="str">
        <f t="shared" si="33"/>
        <v/>
      </c>
      <c r="AF117" s="62" t="str">
        <f t="shared" si="34"/>
        <v/>
      </c>
      <c r="AG117" s="62" t="str">
        <f t="shared" si="35"/>
        <v/>
      </c>
      <c r="AH117" s="63" t="str">
        <f>IF(AG117&lt;'Patient Data'!$AS$4,"Labs complete w/in 45 minutes","")</f>
        <v/>
      </c>
      <c r="AI117" s="62" t="str">
        <f t="shared" si="36"/>
        <v/>
      </c>
      <c r="AJ117" s="63" t="str">
        <f>IF(AI117&lt;'Patient Data'!$AU$4,"tPA w/in 60 minutes","")</f>
        <v/>
      </c>
      <c r="AK117" s="63" t="str">
        <f>IF(AY117&lt;'Patient Data'!$AY$4,"tPA w/in 3 hours","")</f>
        <v/>
      </c>
      <c r="AL117" s="63" t="str">
        <f>IF(AR117&lt;'Patient Data'!$AR$4,"LSN within 3.5 hours","")</f>
        <v/>
      </c>
      <c r="AM117" s="63" t="str">
        <f t="shared" si="27"/>
        <v>-0-0-1-25-113</v>
      </c>
      <c r="AR117" s="18" t="str">
        <f t="shared" si="28"/>
        <v/>
      </c>
      <c r="AS117" s="18" t="str">
        <f>IF(L117="","",AG117-'Patient Data'!$AS$4)</f>
        <v/>
      </c>
      <c r="AT117" s="19"/>
      <c r="AU117" s="18" t="str">
        <f>IF(M117="","",AI117-'Patient Data'!$AU$4)</f>
        <v/>
      </c>
      <c r="AW117" s="19"/>
      <c r="AX117" s="18" t="str">
        <f t="shared" si="29"/>
        <v/>
      </c>
      <c r="AY117" s="18" t="str">
        <f t="shared" si="30"/>
        <v/>
      </c>
      <c r="AZ117" s="19"/>
      <c r="BO117" s="62" t="str">
        <f t="shared" si="37"/>
        <v/>
      </c>
      <c r="BP117" s="62" t="str">
        <f t="shared" si="38"/>
        <v/>
      </c>
      <c r="BQ117" s="62" t="str">
        <f t="shared" si="39"/>
        <v/>
      </c>
      <c r="BR117" s="62" t="str">
        <f t="shared" si="40"/>
        <v/>
      </c>
      <c r="BS117" s="62" t="str">
        <f t="shared" si="41"/>
        <v/>
      </c>
      <c r="BT117" s="62" t="str">
        <f t="shared" si="42"/>
        <v/>
      </c>
      <c r="BU117" s="62" t="str">
        <f t="shared" si="43"/>
        <v/>
      </c>
      <c r="BV117" s="62" t="str">
        <f t="shared" si="44"/>
        <v/>
      </c>
      <c r="BW117" s="62" t="str">
        <f t="shared" si="45"/>
        <v/>
      </c>
    </row>
    <row r="118" spans="1:75" s="13" customFormat="1" ht="38.25" customHeight="1" thickBot="1">
      <c r="A118" s="49">
        <f t="shared" si="46"/>
        <v>0</v>
      </c>
      <c r="B118" s="49" t="str">
        <f t="shared" si="47"/>
        <v>1-25</v>
      </c>
      <c r="C118" s="34"/>
      <c r="D118" s="92" t="str">
        <f>$A118&amp;"-"&amp;$B118&amp;"-"&amp;TEXT(ROWS(D$5:D118),"000")</f>
        <v>0-1-25-114</v>
      </c>
      <c r="E118" s="4"/>
      <c r="F118" s="4"/>
      <c r="G118" s="4"/>
      <c r="H118" s="4"/>
      <c r="I118" s="27"/>
      <c r="J118" s="4"/>
      <c r="K118" s="4"/>
      <c r="L118" s="4"/>
      <c r="M118" s="4"/>
      <c r="N118" s="57"/>
      <c r="O118" s="61"/>
      <c r="P118" s="63"/>
      <c r="Q118" s="68"/>
      <c r="R118" s="68"/>
      <c r="S118" s="68"/>
      <c r="T118" s="68"/>
      <c r="U118" s="70"/>
      <c r="V118" s="70"/>
      <c r="W118" s="70"/>
      <c r="X118" s="70"/>
      <c r="Y118" s="70"/>
      <c r="Z118" s="70"/>
      <c r="AA118" s="70"/>
      <c r="AB118" s="70"/>
      <c r="AC118" s="62" t="str">
        <f t="shared" si="31"/>
        <v/>
      </c>
      <c r="AD118" s="62" t="str">
        <f t="shared" si="32"/>
        <v/>
      </c>
      <c r="AE118" s="62" t="str">
        <f t="shared" si="33"/>
        <v/>
      </c>
      <c r="AF118" s="62" t="str">
        <f t="shared" si="34"/>
        <v/>
      </c>
      <c r="AG118" s="62" t="str">
        <f t="shared" si="35"/>
        <v/>
      </c>
      <c r="AH118" s="63" t="str">
        <f>IF(AG118&lt;'Patient Data'!$AS$4,"Labs complete w/in 45 minutes","")</f>
        <v/>
      </c>
      <c r="AI118" s="62" t="str">
        <f t="shared" si="36"/>
        <v/>
      </c>
      <c r="AJ118" s="63" t="str">
        <f>IF(AI118&lt;'Patient Data'!$AU$4,"tPA w/in 60 minutes","")</f>
        <v/>
      </c>
      <c r="AK118" s="63" t="str">
        <f>IF(AY118&lt;'Patient Data'!$AY$4,"tPA w/in 3 hours","")</f>
        <v/>
      </c>
      <c r="AL118" s="63" t="str">
        <f>IF(AR118&lt;'Patient Data'!$AR$4,"LSN within 3.5 hours","")</f>
        <v/>
      </c>
      <c r="AM118" s="63" t="str">
        <f t="shared" si="27"/>
        <v>-0-0-1-25-114</v>
      </c>
      <c r="AR118" s="18" t="str">
        <f t="shared" si="28"/>
        <v/>
      </c>
      <c r="AS118" s="18" t="str">
        <f>IF(L118="","",AG118-'Patient Data'!$AS$4)</f>
        <v/>
      </c>
      <c r="AT118" s="19"/>
      <c r="AU118" s="18" t="str">
        <f>IF(M118="","",AI118-'Patient Data'!$AU$4)</f>
        <v/>
      </c>
      <c r="AW118" s="19"/>
      <c r="AX118" s="18" t="str">
        <f t="shared" si="29"/>
        <v/>
      </c>
      <c r="AY118" s="18" t="str">
        <f t="shared" si="30"/>
        <v/>
      </c>
      <c r="AZ118" s="19"/>
      <c r="BO118" s="62" t="str">
        <f t="shared" si="37"/>
        <v/>
      </c>
      <c r="BP118" s="62" t="str">
        <f t="shared" si="38"/>
        <v/>
      </c>
      <c r="BQ118" s="62" t="str">
        <f t="shared" si="39"/>
        <v/>
      </c>
      <c r="BR118" s="62" t="str">
        <f t="shared" si="40"/>
        <v/>
      </c>
      <c r="BS118" s="62" t="str">
        <f t="shared" si="41"/>
        <v/>
      </c>
      <c r="BT118" s="62" t="str">
        <f t="shared" si="42"/>
        <v/>
      </c>
      <c r="BU118" s="62" t="str">
        <f t="shared" si="43"/>
        <v/>
      </c>
      <c r="BV118" s="62" t="str">
        <f t="shared" si="44"/>
        <v/>
      </c>
      <c r="BW118" s="62" t="str">
        <f t="shared" si="45"/>
        <v/>
      </c>
    </row>
    <row r="119" spans="1:75" s="13" customFormat="1" ht="38.25" customHeight="1" thickBot="1">
      <c r="A119" s="49">
        <f t="shared" si="46"/>
        <v>0</v>
      </c>
      <c r="B119" s="49" t="str">
        <f t="shared" si="47"/>
        <v>1-25</v>
      </c>
      <c r="C119" s="34"/>
      <c r="D119" s="92" t="str">
        <f>$A119&amp;"-"&amp;$B119&amp;"-"&amp;TEXT(ROWS(D$5:D119),"000")</f>
        <v>0-1-25-115</v>
      </c>
      <c r="E119" s="4"/>
      <c r="F119" s="4"/>
      <c r="G119" s="4"/>
      <c r="H119" s="4"/>
      <c r="I119" s="27"/>
      <c r="J119" s="4"/>
      <c r="K119" s="4"/>
      <c r="L119" s="4"/>
      <c r="M119" s="4"/>
      <c r="N119" s="57"/>
      <c r="O119" s="61"/>
      <c r="P119" s="63"/>
      <c r="Q119" s="68"/>
      <c r="R119" s="68"/>
      <c r="S119" s="68"/>
      <c r="T119" s="68"/>
      <c r="U119" s="70"/>
      <c r="V119" s="70"/>
      <c r="W119" s="70"/>
      <c r="X119" s="70"/>
      <c r="Y119" s="70"/>
      <c r="Z119" s="70"/>
      <c r="AA119" s="70"/>
      <c r="AB119" s="70"/>
      <c r="AC119" s="62" t="str">
        <f t="shared" si="31"/>
        <v/>
      </c>
      <c r="AD119" s="62" t="str">
        <f t="shared" si="32"/>
        <v/>
      </c>
      <c r="AE119" s="62" t="str">
        <f t="shared" si="33"/>
        <v/>
      </c>
      <c r="AF119" s="62" t="str">
        <f t="shared" si="34"/>
        <v/>
      </c>
      <c r="AG119" s="62" t="str">
        <f t="shared" si="35"/>
        <v/>
      </c>
      <c r="AH119" s="63" t="str">
        <f>IF(AG119&lt;'Patient Data'!$AS$4,"Labs complete w/in 45 minutes","")</f>
        <v/>
      </c>
      <c r="AI119" s="62" t="str">
        <f t="shared" si="36"/>
        <v/>
      </c>
      <c r="AJ119" s="63" t="str">
        <f>IF(AI119&lt;'Patient Data'!$AU$4,"tPA w/in 60 minutes","")</f>
        <v/>
      </c>
      <c r="AK119" s="63" t="str">
        <f>IF(AY119&lt;'Patient Data'!$AY$4,"tPA w/in 3 hours","")</f>
        <v/>
      </c>
      <c r="AL119" s="63" t="str">
        <f>IF(AR119&lt;'Patient Data'!$AR$4,"LSN within 3.5 hours","")</f>
        <v/>
      </c>
      <c r="AM119" s="63" t="str">
        <f t="shared" si="27"/>
        <v>-0-0-1-25-115</v>
      </c>
      <c r="AR119" s="18" t="str">
        <f t="shared" si="28"/>
        <v/>
      </c>
      <c r="AS119" s="18" t="str">
        <f>IF(L119="","",AG119-'Patient Data'!$AS$4)</f>
        <v/>
      </c>
      <c r="AT119" s="19"/>
      <c r="AU119" s="18" t="str">
        <f>IF(M119="","",AI119-'Patient Data'!$AU$4)</f>
        <v/>
      </c>
      <c r="AW119" s="19"/>
      <c r="AX119" s="18" t="str">
        <f t="shared" si="29"/>
        <v/>
      </c>
      <c r="AY119" s="18" t="str">
        <f t="shared" si="30"/>
        <v/>
      </c>
      <c r="AZ119" s="19"/>
      <c r="BO119" s="62" t="str">
        <f t="shared" si="37"/>
        <v/>
      </c>
      <c r="BP119" s="62" t="str">
        <f t="shared" si="38"/>
        <v/>
      </c>
      <c r="BQ119" s="62" t="str">
        <f t="shared" si="39"/>
        <v/>
      </c>
      <c r="BR119" s="62" t="str">
        <f t="shared" si="40"/>
        <v/>
      </c>
      <c r="BS119" s="62" t="str">
        <f t="shared" si="41"/>
        <v/>
      </c>
      <c r="BT119" s="62" t="str">
        <f t="shared" si="42"/>
        <v/>
      </c>
      <c r="BU119" s="62" t="str">
        <f t="shared" si="43"/>
        <v/>
      </c>
      <c r="BV119" s="62" t="str">
        <f t="shared" si="44"/>
        <v/>
      </c>
      <c r="BW119" s="62" t="str">
        <f t="shared" si="45"/>
        <v/>
      </c>
    </row>
    <row r="120" spans="1:75" s="13" customFormat="1" ht="38.25" customHeight="1" thickBot="1">
      <c r="A120" s="49">
        <f t="shared" si="46"/>
        <v>0</v>
      </c>
      <c r="B120" s="49" t="str">
        <f t="shared" si="47"/>
        <v>1-25</v>
      </c>
      <c r="C120" s="34"/>
      <c r="D120" s="92" t="str">
        <f>$A120&amp;"-"&amp;$B120&amp;"-"&amp;TEXT(ROWS(D$5:D120),"000")</f>
        <v>0-1-25-116</v>
      </c>
      <c r="E120" s="4"/>
      <c r="F120" s="4"/>
      <c r="G120" s="4"/>
      <c r="H120" s="4"/>
      <c r="I120" s="27"/>
      <c r="J120" s="4"/>
      <c r="K120" s="4"/>
      <c r="L120" s="4"/>
      <c r="M120" s="4"/>
      <c r="N120" s="57"/>
      <c r="O120" s="61"/>
      <c r="P120" s="63"/>
      <c r="Q120" s="68"/>
      <c r="R120" s="68"/>
      <c r="S120" s="68"/>
      <c r="T120" s="68"/>
      <c r="U120" s="70"/>
      <c r="V120" s="70"/>
      <c r="W120" s="70"/>
      <c r="X120" s="70"/>
      <c r="Y120" s="70"/>
      <c r="Z120" s="70"/>
      <c r="AA120" s="70"/>
      <c r="AB120" s="70"/>
      <c r="AC120" s="62" t="str">
        <f t="shared" si="31"/>
        <v/>
      </c>
      <c r="AD120" s="62" t="str">
        <f t="shared" si="32"/>
        <v/>
      </c>
      <c r="AE120" s="62" t="str">
        <f t="shared" si="33"/>
        <v/>
      </c>
      <c r="AF120" s="62" t="str">
        <f t="shared" si="34"/>
        <v/>
      </c>
      <c r="AG120" s="62" t="str">
        <f t="shared" si="35"/>
        <v/>
      </c>
      <c r="AH120" s="63" t="str">
        <f>IF(AG120&lt;'Patient Data'!$AS$4,"Labs complete w/in 45 minutes","")</f>
        <v/>
      </c>
      <c r="AI120" s="62" t="str">
        <f t="shared" si="36"/>
        <v/>
      </c>
      <c r="AJ120" s="63" t="str">
        <f>IF(AI120&lt;'Patient Data'!$AU$4,"tPA w/in 60 minutes","")</f>
        <v/>
      </c>
      <c r="AK120" s="63" t="str">
        <f>IF(AY120&lt;'Patient Data'!$AY$4,"tPA w/in 3 hours","")</f>
        <v/>
      </c>
      <c r="AL120" s="63" t="str">
        <f>IF(AR120&lt;'Patient Data'!$AR$4,"LSN within 3.5 hours","")</f>
        <v/>
      </c>
      <c r="AM120" s="63" t="str">
        <f t="shared" si="27"/>
        <v>-0-0-1-25-116</v>
      </c>
      <c r="AR120" s="18" t="str">
        <f t="shared" si="28"/>
        <v/>
      </c>
      <c r="AS120" s="18" t="str">
        <f>IF(L120="","",AG120-'Patient Data'!$AS$4)</f>
        <v/>
      </c>
      <c r="AT120" s="19"/>
      <c r="AU120" s="18" t="str">
        <f>IF(M120="","",AI120-'Patient Data'!$AU$4)</f>
        <v/>
      </c>
      <c r="AW120" s="19"/>
      <c r="AX120" s="18" t="str">
        <f t="shared" si="29"/>
        <v/>
      </c>
      <c r="AY120" s="18" t="str">
        <f t="shared" si="30"/>
        <v/>
      </c>
      <c r="AZ120" s="19"/>
      <c r="BO120" s="62" t="str">
        <f t="shared" si="37"/>
        <v/>
      </c>
      <c r="BP120" s="62" t="str">
        <f t="shared" si="38"/>
        <v/>
      </c>
      <c r="BQ120" s="62" t="str">
        <f t="shared" si="39"/>
        <v/>
      </c>
      <c r="BR120" s="62" t="str">
        <f t="shared" si="40"/>
        <v/>
      </c>
      <c r="BS120" s="62" t="str">
        <f t="shared" si="41"/>
        <v/>
      </c>
      <c r="BT120" s="62" t="str">
        <f t="shared" si="42"/>
        <v/>
      </c>
      <c r="BU120" s="62" t="str">
        <f t="shared" si="43"/>
        <v/>
      </c>
      <c r="BV120" s="62" t="str">
        <f t="shared" si="44"/>
        <v/>
      </c>
      <c r="BW120" s="62" t="str">
        <f t="shared" si="45"/>
        <v/>
      </c>
    </row>
    <row r="121" spans="1:75" s="13" customFormat="1" ht="38.25" customHeight="1" thickBot="1">
      <c r="A121" s="49">
        <f t="shared" si="46"/>
        <v>0</v>
      </c>
      <c r="B121" s="49" t="str">
        <f t="shared" si="47"/>
        <v>1-25</v>
      </c>
      <c r="C121" s="34"/>
      <c r="D121" s="92" t="str">
        <f>$A121&amp;"-"&amp;$B121&amp;"-"&amp;TEXT(ROWS(D$5:D121),"000")</f>
        <v>0-1-25-117</v>
      </c>
      <c r="E121" s="4"/>
      <c r="F121" s="4"/>
      <c r="G121" s="4"/>
      <c r="H121" s="4"/>
      <c r="I121" s="27"/>
      <c r="J121" s="4"/>
      <c r="K121" s="4"/>
      <c r="L121" s="4"/>
      <c r="M121" s="4"/>
      <c r="N121" s="57"/>
      <c r="O121" s="61"/>
      <c r="P121" s="63"/>
      <c r="Q121" s="68"/>
      <c r="R121" s="68"/>
      <c r="S121" s="68"/>
      <c r="T121" s="68"/>
      <c r="U121" s="70"/>
      <c r="V121" s="70"/>
      <c r="W121" s="70"/>
      <c r="X121" s="70"/>
      <c r="Y121" s="70"/>
      <c r="Z121" s="70"/>
      <c r="AA121" s="70"/>
      <c r="AB121" s="70"/>
      <c r="AC121" s="62" t="str">
        <f t="shared" si="31"/>
        <v/>
      </c>
      <c r="AD121" s="62" t="str">
        <f t="shared" si="32"/>
        <v/>
      </c>
      <c r="AE121" s="62" t="str">
        <f t="shared" si="33"/>
        <v/>
      </c>
      <c r="AF121" s="62" t="str">
        <f t="shared" si="34"/>
        <v/>
      </c>
      <c r="AG121" s="62" t="str">
        <f t="shared" si="35"/>
        <v/>
      </c>
      <c r="AH121" s="63" t="str">
        <f>IF(AG121&lt;'Patient Data'!$AS$4,"Labs complete w/in 45 minutes","")</f>
        <v/>
      </c>
      <c r="AI121" s="62" t="str">
        <f t="shared" si="36"/>
        <v/>
      </c>
      <c r="AJ121" s="63" t="str">
        <f>IF(AI121&lt;'Patient Data'!$AU$4,"tPA w/in 60 minutes","")</f>
        <v/>
      </c>
      <c r="AK121" s="63" t="str">
        <f>IF(AY121&lt;'Patient Data'!$AY$4,"tPA w/in 3 hours","")</f>
        <v/>
      </c>
      <c r="AL121" s="63" t="str">
        <f>IF(AR121&lt;'Patient Data'!$AR$4,"LSN within 3.5 hours","")</f>
        <v/>
      </c>
      <c r="AM121" s="63" t="str">
        <f t="shared" si="27"/>
        <v>-0-0-1-25-117</v>
      </c>
      <c r="AR121" s="18" t="str">
        <f t="shared" si="28"/>
        <v/>
      </c>
      <c r="AS121" s="18" t="str">
        <f>IF(L121="","",AG121-'Patient Data'!$AS$4)</f>
        <v/>
      </c>
      <c r="AT121" s="19"/>
      <c r="AU121" s="18" t="str">
        <f>IF(M121="","",AI121-'Patient Data'!$AU$4)</f>
        <v/>
      </c>
      <c r="AW121" s="19"/>
      <c r="AX121" s="18" t="str">
        <f t="shared" si="29"/>
        <v/>
      </c>
      <c r="AY121" s="18" t="str">
        <f t="shared" si="30"/>
        <v/>
      </c>
      <c r="AZ121" s="19"/>
      <c r="BO121" s="62" t="str">
        <f t="shared" si="37"/>
        <v/>
      </c>
      <c r="BP121" s="62" t="str">
        <f t="shared" si="38"/>
        <v/>
      </c>
      <c r="BQ121" s="62" t="str">
        <f t="shared" si="39"/>
        <v/>
      </c>
      <c r="BR121" s="62" t="str">
        <f t="shared" si="40"/>
        <v/>
      </c>
      <c r="BS121" s="62" t="str">
        <f t="shared" si="41"/>
        <v/>
      </c>
      <c r="BT121" s="62" t="str">
        <f t="shared" si="42"/>
        <v/>
      </c>
      <c r="BU121" s="62" t="str">
        <f t="shared" si="43"/>
        <v/>
      </c>
      <c r="BV121" s="62" t="str">
        <f t="shared" si="44"/>
        <v/>
      </c>
      <c r="BW121" s="62" t="str">
        <f t="shared" si="45"/>
        <v/>
      </c>
    </row>
    <row r="122" spans="1:75" s="13" customFormat="1" ht="38.25" customHeight="1" thickBot="1">
      <c r="A122" s="49">
        <f t="shared" si="46"/>
        <v>0</v>
      </c>
      <c r="B122" s="49" t="str">
        <f t="shared" si="47"/>
        <v>1-25</v>
      </c>
      <c r="C122" s="34"/>
      <c r="D122" s="92" t="str">
        <f>$A122&amp;"-"&amp;$B122&amp;"-"&amp;TEXT(ROWS(D$5:D122),"000")</f>
        <v>0-1-25-118</v>
      </c>
      <c r="E122" s="4"/>
      <c r="F122" s="4"/>
      <c r="G122" s="4"/>
      <c r="H122" s="4"/>
      <c r="I122" s="27"/>
      <c r="J122" s="4"/>
      <c r="K122" s="4"/>
      <c r="L122" s="4"/>
      <c r="M122" s="4"/>
      <c r="N122" s="57"/>
      <c r="O122" s="61"/>
      <c r="P122" s="63"/>
      <c r="Q122" s="68"/>
      <c r="R122" s="68"/>
      <c r="S122" s="68"/>
      <c r="T122" s="68"/>
      <c r="U122" s="70"/>
      <c r="V122" s="70"/>
      <c r="W122" s="70"/>
      <c r="X122" s="70"/>
      <c r="Y122" s="70"/>
      <c r="Z122" s="70"/>
      <c r="AA122" s="70"/>
      <c r="AB122" s="70"/>
      <c r="AC122" s="62" t="str">
        <f t="shared" si="31"/>
        <v/>
      </c>
      <c r="AD122" s="62" t="str">
        <f t="shared" si="32"/>
        <v/>
      </c>
      <c r="AE122" s="62" t="str">
        <f t="shared" si="33"/>
        <v/>
      </c>
      <c r="AF122" s="62" t="str">
        <f t="shared" si="34"/>
        <v/>
      </c>
      <c r="AG122" s="62" t="str">
        <f t="shared" si="35"/>
        <v/>
      </c>
      <c r="AH122" s="63" t="str">
        <f>IF(AG122&lt;'Patient Data'!$AS$4,"Labs complete w/in 45 minutes","")</f>
        <v/>
      </c>
      <c r="AI122" s="62" t="str">
        <f t="shared" si="36"/>
        <v/>
      </c>
      <c r="AJ122" s="63" t="str">
        <f>IF(AI122&lt;'Patient Data'!$AU$4,"tPA w/in 60 minutes","")</f>
        <v/>
      </c>
      <c r="AK122" s="63" t="str">
        <f>IF(AY122&lt;'Patient Data'!$AY$4,"tPA w/in 3 hours","")</f>
        <v/>
      </c>
      <c r="AL122" s="63" t="str">
        <f>IF(AR122&lt;'Patient Data'!$AR$4,"LSN within 3.5 hours","")</f>
        <v/>
      </c>
      <c r="AM122" s="63" t="str">
        <f t="shared" si="27"/>
        <v>-0-0-1-25-118</v>
      </c>
      <c r="AR122" s="18" t="str">
        <f t="shared" si="28"/>
        <v/>
      </c>
      <c r="AS122" s="18" t="str">
        <f>IF(L122="","",AG122-'Patient Data'!$AS$4)</f>
        <v/>
      </c>
      <c r="AT122" s="19"/>
      <c r="AU122" s="18" t="str">
        <f>IF(M122="","",AI122-'Patient Data'!$AU$4)</f>
        <v/>
      </c>
      <c r="AW122" s="19"/>
      <c r="AX122" s="18" t="str">
        <f t="shared" si="29"/>
        <v/>
      </c>
      <c r="AY122" s="18" t="str">
        <f t="shared" si="30"/>
        <v/>
      </c>
      <c r="AZ122" s="19"/>
      <c r="BO122" s="62" t="str">
        <f t="shared" si="37"/>
        <v/>
      </c>
      <c r="BP122" s="62" t="str">
        <f t="shared" si="38"/>
        <v/>
      </c>
      <c r="BQ122" s="62" t="str">
        <f t="shared" si="39"/>
        <v/>
      </c>
      <c r="BR122" s="62" t="str">
        <f t="shared" si="40"/>
        <v/>
      </c>
      <c r="BS122" s="62" t="str">
        <f t="shared" si="41"/>
        <v/>
      </c>
      <c r="BT122" s="62" t="str">
        <f t="shared" si="42"/>
        <v/>
      </c>
      <c r="BU122" s="62" t="str">
        <f t="shared" si="43"/>
        <v/>
      </c>
      <c r="BV122" s="62" t="str">
        <f t="shared" si="44"/>
        <v/>
      </c>
      <c r="BW122" s="62" t="str">
        <f t="shared" si="45"/>
        <v/>
      </c>
    </row>
    <row r="123" spans="1:75" s="13" customFormat="1" ht="38.25" customHeight="1" thickBot="1">
      <c r="A123" s="49">
        <f t="shared" si="46"/>
        <v>0</v>
      </c>
      <c r="B123" s="49" t="str">
        <f t="shared" si="47"/>
        <v>1-25</v>
      </c>
      <c r="C123" s="34"/>
      <c r="D123" s="92" t="str">
        <f>$A123&amp;"-"&amp;$B123&amp;"-"&amp;TEXT(ROWS(D$5:D123),"000")</f>
        <v>0-1-25-119</v>
      </c>
      <c r="E123" s="4"/>
      <c r="F123" s="4"/>
      <c r="G123" s="4"/>
      <c r="H123" s="4"/>
      <c r="I123" s="27"/>
      <c r="J123" s="4"/>
      <c r="K123" s="4"/>
      <c r="L123" s="4"/>
      <c r="M123" s="4"/>
      <c r="N123" s="57"/>
      <c r="O123" s="61"/>
      <c r="P123" s="63"/>
      <c r="Q123" s="68"/>
      <c r="R123" s="68"/>
      <c r="S123" s="68"/>
      <c r="T123" s="68"/>
      <c r="U123" s="70"/>
      <c r="V123" s="70"/>
      <c r="W123" s="70"/>
      <c r="X123" s="70"/>
      <c r="Y123" s="70"/>
      <c r="Z123" s="70"/>
      <c r="AA123" s="70"/>
      <c r="AB123" s="70"/>
      <c r="AC123" s="62" t="str">
        <f t="shared" si="31"/>
        <v/>
      </c>
      <c r="AD123" s="62" t="str">
        <f t="shared" si="32"/>
        <v/>
      </c>
      <c r="AE123" s="62" t="str">
        <f t="shared" si="33"/>
        <v/>
      </c>
      <c r="AF123" s="62" t="str">
        <f t="shared" si="34"/>
        <v/>
      </c>
      <c r="AG123" s="62" t="str">
        <f t="shared" si="35"/>
        <v/>
      </c>
      <c r="AH123" s="63" t="str">
        <f>IF(AG123&lt;'Patient Data'!$AS$4,"Labs complete w/in 45 minutes","")</f>
        <v/>
      </c>
      <c r="AI123" s="62" t="str">
        <f t="shared" si="36"/>
        <v/>
      </c>
      <c r="AJ123" s="63" t="str">
        <f>IF(AI123&lt;'Patient Data'!$AU$4,"tPA w/in 60 minutes","")</f>
        <v/>
      </c>
      <c r="AK123" s="63" t="str">
        <f>IF(AY123&lt;'Patient Data'!$AY$4,"tPA w/in 3 hours","")</f>
        <v/>
      </c>
      <c r="AL123" s="63" t="str">
        <f>IF(AR123&lt;'Patient Data'!$AR$4,"LSN within 3.5 hours","")</f>
        <v/>
      </c>
      <c r="AM123" s="63" t="str">
        <f t="shared" si="27"/>
        <v>-0-0-1-25-119</v>
      </c>
      <c r="AR123" s="18" t="str">
        <f t="shared" si="28"/>
        <v/>
      </c>
      <c r="AS123" s="18" t="str">
        <f>IF(L123="","",AG123-'Patient Data'!$AS$4)</f>
        <v/>
      </c>
      <c r="AT123" s="19"/>
      <c r="AU123" s="18" t="str">
        <f>IF(M123="","",AI123-'Patient Data'!$AU$4)</f>
        <v/>
      </c>
      <c r="AW123" s="19"/>
      <c r="AX123" s="18" t="str">
        <f t="shared" si="29"/>
        <v/>
      </c>
      <c r="AY123" s="18" t="str">
        <f t="shared" si="30"/>
        <v/>
      </c>
      <c r="AZ123" s="19"/>
      <c r="BO123" s="62" t="str">
        <f t="shared" si="37"/>
        <v/>
      </c>
      <c r="BP123" s="62" t="str">
        <f t="shared" si="38"/>
        <v/>
      </c>
      <c r="BQ123" s="62" t="str">
        <f t="shared" si="39"/>
        <v/>
      </c>
      <c r="BR123" s="62" t="str">
        <f t="shared" si="40"/>
        <v/>
      </c>
      <c r="BS123" s="62" t="str">
        <f t="shared" si="41"/>
        <v/>
      </c>
      <c r="BT123" s="62" t="str">
        <f t="shared" si="42"/>
        <v/>
      </c>
      <c r="BU123" s="62" t="str">
        <f t="shared" si="43"/>
        <v/>
      </c>
      <c r="BV123" s="62" t="str">
        <f t="shared" si="44"/>
        <v/>
      </c>
      <c r="BW123" s="62" t="str">
        <f t="shared" si="45"/>
        <v/>
      </c>
    </row>
    <row r="124" spans="1:75" s="13" customFormat="1" ht="38.25" customHeight="1" thickBot="1">
      <c r="A124" s="49">
        <f t="shared" si="46"/>
        <v>0</v>
      </c>
      <c r="B124" s="49" t="str">
        <f t="shared" si="47"/>
        <v>1-25</v>
      </c>
      <c r="C124" s="34"/>
      <c r="D124" s="92" t="str">
        <f>$A124&amp;"-"&amp;$B124&amp;"-"&amp;TEXT(ROWS(D$5:D124),"000")</f>
        <v>0-1-25-120</v>
      </c>
      <c r="E124" s="4"/>
      <c r="F124" s="4"/>
      <c r="G124" s="4"/>
      <c r="H124" s="4"/>
      <c r="I124" s="27"/>
      <c r="J124" s="4"/>
      <c r="K124" s="4"/>
      <c r="L124" s="4"/>
      <c r="M124" s="4"/>
      <c r="N124" s="57"/>
      <c r="O124" s="61"/>
      <c r="P124" s="63"/>
      <c r="Q124" s="68"/>
      <c r="R124" s="68"/>
      <c r="S124" s="68"/>
      <c r="T124" s="68"/>
      <c r="U124" s="70"/>
      <c r="V124" s="70"/>
      <c r="W124" s="70"/>
      <c r="X124" s="70"/>
      <c r="Y124" s="70"/>
      <c r="Z124" s="70"/>
      <c r="AA124" s="70"/>
      <c r="AB124" s="70"/>
      <c r="AC124" s="62" t="str">
        <f t="shared" si="31"/>
        <v/>
      </c>
      <c r="AD124" s="62" t="str">
        <f t="shared" si="32"/>
        <v/>
      </c>
      <c r="AE124" s="62" t="str">
        <f t="shared" si="33"/>
        <v/>
      </c>
      <c r="AF124" s="62" t="str">
        <f t="shared" si="34"/>
        <v/>
      </c>
      <c r="AG124" s="62" t="str">
        <f t="shared" si="35"/>
        <v/>
      </c>
      <c r="AH124" s="63" t="str">
        <f>IF(AG124&lt;'Patient Data'!$AS$4,"Labs complete w/in 45 minutes","")</f>
        <v/>
      </c>
      <c r="AI124" s="62" t="str">
        <f t="shared" si="36"/>
        <v/>
      </c>
      <c r="AJ124" s="63" t="str">
        <f>IF(AI124&lt;'Patient Data'!$AU$4,"tPA w/in 60 minutes","")</f>
        <v/>
      </c>
      <c r="AK124" s="63" t="str">
        <f>IF(AY124&lt;'Patient Data'!$AY$4,"tPA w/in 3 hours","")</f>
        <v/>
      </c>
      <c r="AL124" s="63" t="str">
        <f>IF(AR124&lt;'Patient Data'!$AR$4,"LSN within 3.5 hours","")</f>
        <v/>
      </c>
      <c r="AM124" s="63" t="str">
        <f t="shared" si="27"/>
        <v>-0-0-1-25-120</v>
      </c>
      <c r="AR124" s="18" t="str">
        <f t="shared" si="28"/>
        <v/>
      </c>
      <c r="AS124" s="18" t="str">
        <f>IF(L124="","",AG124-'Patient Data'!$AS$4)</f>
        <v/>
      </c>
      <c r="AT124" s="19"/>
      <c r="AU124" s="18" t="str">
        <f>IF(M124="","",AI124-'Patient Data'!$AU$4)</f>
        <v/>
      </c>
      <c r="AW124" s="19"/>
      <c r="AX124" s="18" t="str">
        <f t="shared" si="29"/>
        <v/>
      </c>
      <c r="AY124" s="18" t="str">
        <f t="shared" si="30"/>
        <v/>
      </c>
      <c r="AZ124" s="19"/>
      <c r="BO124" s="62" t="str">
        <f t="shared" si="37"/>
        <v/>
      </c>
      <c r="BP124" s="62" t="str">
        <f t="shared" si="38"/>
        <v/>
      </c>
      <c r="BQ124" s="62" t="str">
        <f t="shared" si="39"/>
        <v/>
      </c>
      <c r="BR124" s="62" t="str">
        <f t="shared" si="40"/>
        <v/>
      </c>
      <c r="BS124" s="62" t="str">
        <f t="shared" si="41"/>
        <v/>
      </c>
      <c r="BT124" s="62" t="str">
        <f t="shared" si="42"/>
        <v/>
      </c>
      <c r="BU124" s="62" t="str">
        <f t="shared" si="43"/>
        <v/>
      </c>
      <c r="BV124" s="62" t="str">
        <f t="shared" si="44"/>
        <v/>
      </c>
      <c r="BW124" s="62" t="str">
        <f t="shared" si="45"/>
        <v/>
      </c>
    </row>
    <row r="125" spans="1:75" s="13" customFormat="1" ht="38.25" customHeight="1" thickBot="1">
      <c r="A125" s="49">
        <f t="shared" si="46"/>
        <v>0</v>
      </c>
      <c r="B125" s="49" t="str">
        <f t="shared" si="47"/>
        <v>1-25</v>
      </c>
      <c r="C125" s="34"/>
      <c r="D125" s="92" t="str">
        <f>$A125&amp;"-"&amp;$B125&amp;"-"&amp;TEXT(ROWS(D$5:D125),"000")</f>
        <v>0-1-25-121</v>
      </c>
      <c r="E125" s="4"/>
      <c r="F125" s="4"/>
      <c r="G125" s="4"/>
      <c r="H125" s="4"/>
      <c r="I125" s="27"/>
      <c r="J125" s="4"/>
      <c r="K125" s="4"/>
      <c r="L125" s="4"/>
      <c r="M125" s="4"/>
      <c r="N125" s="57"/>
      <c r="O125" s="61"/>
      <c r="P125" s="63"/>
      <c r="Q125" s="68"/>
      <c r="R125" s="68"/>
      <c r="S125" s="68"/>
      <c r="T125" s="68"/>
      <c r="U125" s="70"/>
      <c r="V125" s="70"/>
      <c r="W125" s="70"/>
      <c r="X125" s="70"/>
      <c r="Y125" s="70"/>
      <c r="Z125" s="70"/>
      <c r="AA125" s="70"/>
      <c r="AB125" s="70"/>
      <c r="AC125" s="62" t="str">
        <f t="shared" si="31"/>
        <v/>
      </c>
      <c r="AD125" s="62" t="str">
        <f t="shared" si="32"/>
        <v/>
      </c>
      <c r="AE125" s="62" t="str">
        <f t="shared" si="33"/>
        <v/>
      </c>
      <c r="AF125" s="62" t="str">
        <f t="shared" si="34"/>
        <v/>
      </c>
      <c r="AG125" s="62" t="str">
        <f t="shared" si="35"/>
        <v/>
      </c>
      <c r="AH125" s="63" t="str">
        <f>IF(AG125&lt;'Patient Data'!$AS$4,"Labs complete w/in 45 minutes","")</f>
        <v/>
      </c>
      <c r="AI125" s="62" t="str">
        <f t="shared" si="36"/>
        <v/>
      </c>
      <c r="AJ125" s="63" t="str">
        <f>IF(AI125&lt;'Patient Data'!$AU$4,"tPA w/in 60 minutes","")</f>
        <v/>
      </c>
      <c r="AK125" s="63" t="str">
        <f>IF(AY125&lt;'Patient Data'!$AY$4,"tPA w/in 3 hours","")</f>
        <v/>
      </c>
      <c r="AL125" s="63" t="str">
        <f>IF(AR125&lt;'Patient Data'!$AR$4,"LSN within 3.5 hours","")</f>
        <v/>
      </c>
      <c r="AM125" s="63" t="str">
        <f t="shared" si="27"/>
        <v>-0-0-1-25-121</v>
      </c>
      <c r="AR125" s="18" t="str">
        <f t="shared" si="28"/>
        <v/>
      </c>
      <c r="AS125" s="18" t="str">
        <f>IF(L125="","",AG125-'Patient Data'!$AS$4)</f>
        <v/>
      </c>
      <c r="AT125" s="19"/>
      <c r="AU125" s="18" t="str">
        <f>IF(M125="","",AI125-'Patient Data'!$AU$4)</f>
        <v/>
      </c>
      <c r="AW125" s="19"/>
      <c r="AX125" s="18" t="str">
        <f t="shared" si="29"/>
        <v/>
      </c>
      <c r="AY125" s="18" t="str">
        <f t="shared" si="30"/>
        <v/>
      </c>
      <c r="AZ125" s="19"/>
      <c r="BO125" s="62" t="str">
        <f t="shared" si="37"/>
        <v/>
      </c>
      <c r="BP125" s="62" t="str">
        <f t="shared" si="38"/>
        <v/>
      </c>
      <c r="BQ125" s="62" t="str">
        <f t="shared" si="39"/>
        <v/>
      </c>
      <c r="BR125" s="62" t="str">
        <f t="shared" si="40"/>
        <v/>
      </c>
      <c r="BS125" s="62" t="str">
        <f t="shared" si="41"/>
        <v/>
      </c>
      <c r="BT125" s="62" t="str">
        <f t="shared" si="42"/>
        <v/>
      </c>
      <c r="BU125" s="62" t="str">
        <f t="shared" si="43"/>
        <v/>
      </c>
      <c r="BV125" s="62" t="str">
        <f t="shared" si="44"/>
        <v/>
      </c>
      <c r="BW125" s="62" t="str">
        <f t="shared" si="45"/>
        <v/>
      </c>
    </row>
    <row r="126" spans="1:75" s="13" customFormat="1" ht="38.25" customHeight="1" thickBot="1">
      <c r="A126" s="49">
        <f t="shared" si="46"/>
        <v>0</v>
      </c>
      <c r="B126" s="49" t="str">
        <f t="shared" si="47"/>
        <v>1-25</v>
      </c>
      <c r="C126" s="34"/>
      <c r="D126" s="92" t="str">
        <f>$A126&amp;"-"&amp;$B126&amp;"-"&amp;TEXT(ROWS(D$5:D126),"000")</f>
        <v>0-1-25-122</v>
      </c>
      <c r="E126" s="4"/>
      <c r="F126" s="4"/>
      <c r="G126" s="4"/>
      <c r="H126" s="4"/>
      <c r="I126" s="27"/>
      <c r="J126" s="4"/>
      <c r="K126" s="4"/>
      <c r="L126" s="4"/>
      <c r="M126" s="4"/>
      <c r="N126" s="57"/>
      <c r="O126" s="61"/>
      <c r="P126" s="63"/>
      <c r="Q126" s="68"/>
      <c r="R126" s="68"/>
      <c r="S126" s="68"/>
      <c r="T126" s="68"/>
      <c r="U126" s="70"/>
      <c r="V126" s="70"/>
      <c r="W126" s="70"/>
      <c r="X126" s="70"/>
      <c r="Y126" s="70"/>
      <c r="Z126" s="70"/>
      <c r="AA126" s="70"/>
      <c r="AB126" s="70"/>
      <c r="AC126" s="62" t="str">
        <f t="shared" si="31"/>
        <v/>
      </c>
      <c r="AD126" s="62" t="str">
        <f t="shared" si="32"/>
        <v/>
      </c>
      <c r="AE126" s="62" t="str">
        <f t="shared" si="33"/>
        <v/>
      </c>
      <c r="AF126" s="62" t="str">
        <f t="shared" si="34"/>
        <v/>
      </c>
      <c r="AG126" s="62" t="str">
        <f t="shared" si="35"/>
        <v/>
      </c>
      <c r="AH126" s="63" t="str">
        <f>IF(AG126&lt;'Patient Data'!$AS$4,"Labs complete w/in 45 minutes","")</f>
        <v/>
      </c>
      <c r="AI126" s="62" t="str">
        <f t="shared" si="36"/>
        <v/>
      </c>
      <c r="AJ126" s="63" t="str">
        <f>IF(AI126&lt;'Patient Data'!$AU$4,"tPA w/in 60 minutes","")</f>
        <v/>
      </c>
      <c r="AK126" s="63" t="str">
        <f>IF(AY126&lt;'Patient Data'!$AY$4,"tPA w/in 3 hours","")</f>
        <v/>
      </c>
      <c r="AL126" s="63" t="str">
        <f>IF(AR126&lt;'Patient Data'!$AR$4,"LSN within 3.5 hours","")</f>
        <v/>
      </c>
      <c r="AM126" s="63" t="str">
        <f t="shared" si="27"/>
        <v>-0-0-1-25-122</v>
      </c>
      <c r="AR126" s="18" t="str">
        <f t="shared" si="28"/>
        <v/>
      </c>
      <c r="AS126" s="18" t="str">
        <f>IF(L126="","",AG126-'Patient Data'!$AS$4)</f>
        <v/>
      </c>
      <c r="AT126" s="19"/>
      <c r="AU126" s="18" t="str">
        <f>IF(M126="","",AI126-'Patient Data'!$AU$4)</f>
        <v/>
      </c>
      <c r="AW126" s="19"/>
      <c r="AX126" s="18" t="str">
        <f t="shared" si="29"/>
        <v/>
      </c>
      <c r="AY126" s="18" t="str">
        <f t="shared" si="30"/>
        <v/>
      </c>
      <c r="AZ126" s="19"/>
      <c r="BO126" s="62" t="str">
        <f t="shared" si="37"/>
        <v/>
      </c>
      <c r="BP126" s="62" t="str">
        <f t="shared" si="38"/>
        <v/>
      </c>
      <c r="BQ126" s="62" t="str">
        <f t="shared" si="39"/>
        <v/>
      </c>
      <c r="BR126" s="62" t="str">
        <f t="shared" si="40"/>
        <v/>
      </c>
      <c r="BS126" s="62" t="str">
        <f t="shared" si="41"/>
        <v/>
      </c>
      <c r="BT126" s="62" t="str">
        <f t="shared" si="42"/>
        <v/>
      </c>
      <c r="BU126" s="62" t="str">
        <f t="shared" si="43"/>
        <v/>
      </c>
      <c r="BV126" s="62" t="str">
        <f t="shared" si="44"/>
        <v/>
      </c>
      <c r="BW126" s="62" t="str">
        <f t="shared" si="45"/>
        <v/>
      </c>
    </row>
    <row r="127" spans="1:75" s="13" customFormat="1" ht="38.25" customHeight="1" thickBot="1">
      <c r="A127" s="49">
        <f t="shared" si="46"/>
        <v>0</v>
      </c>
      <c r="B127" s="49" t="str">
        <f t="shared" si="47"/>
        <v>1-25</v>
      </c>
      <c r="C127" s="34"/>
      <c r="D127" s="92" t="str">
        <f>$A127&amp;"-"&amp;$B127&amp;"-"&amp;TEXT(ROWS(D$5:D127),"000")</f>
        <v>0-1-25-123</v>
      </c>
      <c r="E127" s="4"/>
      <c r="F127" s="4"/>
      <c r="G127" s="4"/>
      <c r="H127" s="4"/>
      <c r="I127" s="27"/>
      <c r="J127" s="4"/>
      <c r="K127" s="4"/>
      <c r="L127" s="4"/>
      <c r="M127" s="4"/>
      <c r="N127" s="57"/>
      <c r="O127" s="61"/>
      <c r="P127" s="63"/>
      <c r="Q127" s="68"/>
      <c r="R127" s="68"/>
      <c r="S127" s="68"/>
      <c r="T127" s="68"/>
      <c r="U127" s="70"/>
      <c r="V127" s="70"/>
      <c r="W127" s="70"/>
      <c r="X127" s="70"/>
      <c r="Y127" s="70"/>
      <c r="Z127" s="70"/>
      <c r="AA127" s="70"/>
      <c r="AB127" s="70"/>
      <c r="AC127" s="62" t="str">
        <f t="shared" si="31"/>
        <v/>
      </c>
      <c r="AD127" s="62" t="str">
        <f t="shared" si="32"/>
        <v/>
      </c>
      <c r="AE127" s="62" t="str">
        <f t="shared" si="33"/>
        <v/>
      </c>
      <c r="AF127" s="62" t="str">
        <f t="shared" si="34"/>
        <v/>
      </c>
      <c r="AG127" s="62" t="str">
        <f t="shared" si="35"/>
        <v/>
      </c>
      <c r="AH127" s="63" t="str">
        <f>IF(AG127&lt;'Patient Data'!$AS$4,"Labs complete w/in 45 minutes","")</f>
        <v/>
      </c>
      <c r="AI127" s="62" t="str">
        <f t="shared" si="36"/>
        <v/>
      </c>
      <c r="AJ127" s="63" t="str">
        <f>IF(AI127&lt;'Patient Data'!$AU$4,"tPA w/in 60 minutes","")</f>
        <v/>
      </c>
      <c r="AK127" s="63" t="str">
        <f>IF(AY127&lt;'Patient Data'!$AY$4,"tPA w/in 3 hours","")</f>
        <v/>
      </c>
      <c r="AL127" s="63" t="str">
        <f>IF(AR127&lt;'Patient Data'!$AR$4,"LSN within 3.5 hours","")</f>
        <v/>
      </c>
      <c r="AM127" s="63" t="str">
        <f t="shared" si="27"/>
        <v>-0-0-1-25-123</v>
      </c>
      <c r="AR127" s="18" t="str">
        <f t="shared" si="28"/>
        <v/>
      </c>
      <c r="AS127" s="18" t="str">
        <f>IF(L127="","",AG127-'Patient Data'!$AS$4)</f>
        <v/>
      </c>
      <c r="AT127" s="19"/>
      <c r="AU127" s="18" t="str">
        <f>IF(M127="","",AI127-'Patient Data'!$AU$4)</f>
        <v/>
      </c>
      <c r="AW127" s="19"/>
      <c r="AX127" s="18" t="str">
        <f t="shared" si="29"/>
        <v/>
      </c>
      <c r="AY127" s="18" t="str">
        <f t="shared" si="30"/>
        <v/>
      </c>
      <c r="AZ127" s="19"/>
      <c r="BO127" s="62" t="str">
        <f t="shared" si="37"/>
        <v/>
      </c>
      <c r="BP127" s="62" t="str">
        <f t="shared" si="38"/>
        <v/>
      </c>
      <c r="BQ127" s="62" t="str">
        <f t="shared" si="39"/>
        <v/>
      </c>
      <c r="BR127" s="62" t="str">
        <f t="shared" si="40"/>
        <v/>
      </c>
      <c r="BS127" s="62" t="str">
        <f t="shared" si="41"/>
        <v/>
      </c>
      <c r="BT127" s="62" t="str">
        <f t="shared" si="42"/>
        <v/>
      </c>
      <c r="BU127" s="62" t="str">
        <f t="shared" si="43"/>
        <v/>
      </c>
      <c r="BV127" s="62" t="str">
        <f t="shared" si="44"/>
        <v/>
      </c>
      <c r="BW127" s="62" t="str">
        <f t="shared" si="45"/>
        <v/>
      </c>
    </row>
    <row r="128" spans="1:75" s="13" customFormat="1" ht="38.25" customHeight="1" thickBot="1">
      <c r="A128" s="49">
        <f t="shared" si="46"/>
        <v>0</v>
      </c>
      <c r="B128" s="49" t="str">
        <f t="shared" si="47"/>
        <v>1-25</v>
      </c>
      <c r="C128" s="34"/>
      <c r="D128" s="92" t="str">
        <f>$A128&amp;"-"&amp;$B128&amp;"-"&amp;TEXT(ROWS(D$5:D128),"000")</f>
        <v>0-1-25-124</v>
      </c>
      <c r="E128" s="4"/>
      <c r="F128" s="4"/>
      <c r="G128" s="4"/>
      <c r="H128" s="4"/>
      <c r="I128" s="27"/>
      <c r="J128" s="4"/>
      <c r="K128" s="4"/>
      <c r="L128" s="4"/>
      <c r="M128" s="4"/>
      <c r="N128" s="57"/>
      <c r="O128" s="61"/>
      <c r="P128" s="63"/>
      <c r="Q128" s="68"/>
      <c r="R128" s="68"/>
      <c r="S128" s="68"/>
      <c r="T128" s="68"/>
      <c r="U128" s="70"/>
      <c r="V128" s="70"/>
      <c r="W128" s="70"/>
      <c r="X128" s="70"/>
      <c r="Y128" s="70"/>
      <c r="Z128" s="70"/>
      <c r="AA128" s="70"/>
      <c r="AB128" s="70"/>
      <c r="AC128" s="62" t="str">
        <f t="shared" si="31"/>
        <v/>
      </c>
      <c r="AD128" s="62" t="str">
        <f t="shared" si="32"/>
        <v/>
      </c>
      <c r="AE128" s="62" t="str">
        <f t="shared" si="33"/>
        <v/>
      </c>
      <c r="AF128" s="62" t="str">
        <f t="shared" si="34"/>
        <v/>
      </c>
      <c r="AG128" s="62" t="str">
        <f t="shared" si="35"/>
        <v/>
      </c>
      <c r="AH128" s="63" t="str">
        <f>IF(AG128&lt;'Patient Data'!$AS$4,"Labs complete w/in 45 minutes","")</f>
        <v/>
      </c>
      <c r="AI128" s="62" t="str">
        <f t="shared" si="36"/>
        <v/>
      </c>
      <c r="AJ128" s="63" t="str">
        <f>IF(AI128&lt;'Patient Data'!$AU$4,"tPA w/in 60 minutes","")</f>
        <v/>
      </c>
      <c r="AK128" s="63" t="str">
        <f>IF(AY128&lt;'Patient Data'!$AY$4,"tPA w/in 3 hours","")</f>
        <v/>
      </c>
      <c r="AL128" s="63" t="str">
        <f>IF(AR128&lt;'Patient Data'!$AR$4,"LSN within 3.5 hours","")</f>
        <v/>
      </c>
      <c r="AM128" s="63" t="str">
        <f t="shared" si="27"/>
        <v>-0-0-1-25-124</v>
      </c>
      <c r="AR128" s="18" t="str">
        <f t="shared" si="28"/>
        <v/>
      </c>
      <c r="AS128" s="18" t="str">
        <f>IF(L128="","",AG128-'Patient Data'!$AS$4)</f>
        <v/>
      </c>
      <c r="AT128" s="19"/>
      <c r="AU128" s="18" t="str">
        <f>IF(M128="","",AI128-'Patient Data'!$AU$4)</f>
        <v/>
      </c>
      <c r="AW128" s="19"/>
      <c r="AX128" s="18" t="str">
        <f t="shared" si="29"/>
        <v/>
      </c>
      <c r="AY128" s="18" t="str">
        <f t="shared" si="30"/>
        <v/>
      </c>
      <c r="AZ128" s="19"/>
      <c r="BO128" s="62" t="str">
        <f t="shared" si="37"/>
        <v/>
      </c>
      <c r="BP128" s="62" t="str">
        <f t="shared" si="38"/>
        <v/>
      </c>
      <c r="BQ128" s="62" t="str">
        <f t="shared" si="39"/>
        <v/>
      </c>
      <c r="BR128" s="62" t="str">
        <f t="shared" si="40"/>
        <v/>
      </c>
      <c r="BS128" s="62" t="str">
        <f t="shared" si="41"/>
        <v/>
      </c>
      <c r="BT128" s="62" t="str">
        <f t="shared" si="42"/>
        <v/>
      </c>
      <c r="BU128" s="62" t="str">
        <f t="shared" si="43"/>
        <v/>
      </c>
      <c r="BV128" s="62" t="str">
        <f t="shared" si="44"/>
        <v/>
      </c>
      <c r="BW128" s="62" t="str">
        <f t="shared" si="45"/>
        <v/>
      </c>
    </row>
    <row r="129" spans="1:75" s="13" customFormat="1" ht="38.25" customHeight="1" thickBot="1">
      <c r="A129" s="49">
        <f t="shared" si="46"/>
        <v>0</v>
      </c>
      <c r="B129" s="49" t="str">
        <f t="shared" si="47"/>
        <v>1-25</v>
      </c>
      <c r="C129" s="34"/>
      <c r="D129" s="92" t="str">
        <f>$A129&amp;"-"&amp;$B129&amp;"-"&amp;TEXT(ROWS(D$5:D129),"000")</f>
        <v>0-1-25-125</v>
      </c>
      <c r="E129" s="4"/>
      <c r="F129" s="4"/>
      <c r="G129" s="4"/>
      <c r="H129" s="4"/>
      <c r="I129" s="27"/>
      <c r="J129" s="4"/>
      <c r="K129" s="4"/>
      <c r="L129" s="4"/>
      <c r="M129" s="4"/>
      <c r="N129" s="57"/>
      <c r="O129" s="61"/>
      <c r="P129" s="63"/>
      <c r="Q129" s="68"/>
      <c r="R129" s="68"/>
      <c r="S129" s="68"/>
      <c r="T129" s="68"/>
      <c r="U129" s="70"/>
      <c r="V129" s="70"/>
      <c r="W129" s="70"/>
      <c r="X129" s="70"/>
      <c r="Y129" s="70"/>
      <c r="Z129" s="70"/>
      <c r="AA129" s="70"/>
      <c r="AB129" s="70"/>
      <c r="AC129" s="62" t="str">
        <f t="shared" si="31"/>
        <v/>
      </c>
      <c r="AD129" s="62" t="str">
        <f t="shared" si="32"/>
        <v/>
      </c>
      <c r="AE129" s="62" t="str">
        <f t="shared" si="33"/>
        <v/>
      </c>
      <c r="AF129" s="62" t="str">
        <f t="shared" si="34"/>
        <v/>
      </c>
      <c r="AG129" s="62" t="str">
        <f t="shared" si="35"/>
        <v/>
      </c>
      <c r="AH129" s="63" t="str">
        <f>IF(AG129&lt;'Patient Data'!$AS$4,"Labs complete w/in 45 minutes","")</f>
        <v/>
      </c>
      <c r="AI129" s="62" t="str">
        <f t="shared" si="36"/>
        <v/>
      </c>
      <c r="AJ129" s="63" t="str">
        <f>IF(AI129&lt;'Patient Data'!$AU$4,"tPA w/in 60 minutes","")</f>
        <v/>
      </c>
      <c r="AK129" s="63" t="str">
        <f>IF(AY129&lt;'Patient Data'!$AY$4,"tPA w/in 3 hours","")</f>
        <v/>
      </c>
      <c r="AL129" s="63" t="str">
        <f>IF(AR129&lt;'Patient Data'!$AR$4,"LSN within 3.5 hours","")</f>
        <v/>
      </c>
      <c r="AM129" s="63" t="str">
        <f t="shared" si="27"/>
        <v>-0-0-1-25-125</v>
      </c>
      <c r="AR129" s="18" t="str">
        <f t="shared" si="28"/>
        <v/>
      </c>
      <c r="AS129" s="18" t="str">
        <f>IF(L129="","",AG129-'Patient Data'!$AS$4)</f>
        <v/>
      </c>
      <c r="AT129" s="19"/>
      <c r="AU129" s="18" t="str">
        <f>IF(M129="","",AI129-'Patient Data'!$AU$4)</f>
        <v/>
      </c>
      <c r="AW129" s="19"/>
      <c r="AX129" s="18" t="str">
        <f t="shared" si="29"/>
        <v/>
      </c>
      <c r="AY129" s="18" t="str">
        <f t="shared" si="30"/>
        <v/>
      </c>
      <c r="AZ129" s="19"/>
      <c r="BO129" s="62" t="str">
        <f t="shared" si="37"/>
        <v/>
      </c>
      <c r="BP129" s="62" t="str">
        <f t="shared" si="38"/>
        <v/>
      </c>
      <c r="BQ129" s="62" t="str">
        <f t="shared" si="39"/>
        <v/>
      </c>
      <c r="BR129" s="62" t="str">
        <f t="shared" si="40"/>
        <v/>
      </c>
      <c r="BS129" s="62" t="str">
        <f t="shared" si="41"/>
        <v/>
      </c>
      <c r="BT129" s="62" t="str">
        <f t="shared" si="42"/>
        <v/>
      </c>
      <c r="BU129" s="62" t="str">
        <f t="shared" si="43"/>
        <v/>
      </c>
      <c r="BV129" s="62" t="str">
        <f t="shared" si="44"/>
        <v/>
      </c>
      <c r="BW129" s="62" t="str">
        <f t="shared" si="45"/>
        <v/>
      </c>
    </row>
    <row r="130" spans="1:75" s="13" customFormat="1" ht="38.25" customHeight="1" thickBot="1">
      <c r="A130" s="49">
        <f t="shared" si="46"/>
        <v>0</v>
      </c>
      <c r="B130" s="49" t="str">
        <f t="shared" si="47"/>
        <v>1-25</v>
      </c>
      <c r="C130" s="34"/>
      <c r="D130" s="92" t="str">
        <f>$A130&amp;"-"&amp;$B130&amp;"-"&amp;TEXT(ROWS(D$5:D130),"000")</f>
        <v>0-1-25-126</v>
      </c>
      <c r="E130" s="4"/>
      <c r="F130" s="4"/>
      <c r="G130" s="4"/>
      <c r="H130" s="4"/>
      <c r="I130" s="27"/>
      <c r="J130" s="4"/>
      <c r="K130" s="4"/>
      <c r="L130" s="4"/>
      <c r="M130" s="4"/>
      <c r="N130" s="57"/>
      <c r="O130" s="61"/>
      <c r="P130" s="63"/>
      <c r="Q130" s="68"/>
      <c r="R130" s="68"/>
      <c r="S130" s="68"/>
      <c r="T130" s="68"/>
      <c r="U130" s="70"/>
      <c r="V130" s="70"/>
      <c r="W130" s="70"/>
      <c r="X130" s="70"/>
      <c r="Y130" s="70"/>
      <c r="Z130" s="70"/>
      <c r="AA130" s="70"/>
      <c r="AB130" s="70"/>
      <c r="AC130" s="62" t="str">
        <f t="shared" si="31"/>
        <v/>
      </c>
      <c r="AD130" s="62" t="str">
        <f t="shared" si="32"/>
        <v/>
      </c>
      <c r="AE130" s="62" t="str">
        <f t="shared" si="33"/>
        <v/>
      </c>
      <c r="AF130" s="62" t="str">
        <f t="shared" si="34"/>
        <v/>
      </c>
      <c r="AG130" s="62" t="str">
        <f t="shared" si="35"/>
        <v/>
      </c>
      <c r="AH130" s="63" t="str">
        <f>IF(AG130&lt;'Patient Data'!$AS$4,"Labs complete w/in 45 minutes","")</f>
        <v/>
      </c>
      <c r="AI130" s="62" t="str">
        <f t="shared" si="36"/>
        <v/>
      </c>
      <c r="AJ130" s="63" t="str">
        <f>IF(AI130&lt;'Patient Data'!$AU$4,"tPA w/in 60 minutes","")</f>
        <v/>
      </c>
      <c r="AK130" s="63" t="str">
        <f>IF(AY130&lt;'Patient Data'!$AY$4,"tPA w/in 3 hours","")</f>
        <v/>
      </c>
      <c r="AL130" s="63" t="str">
        <f>IF(AR130&lt;'Patient Data'!$AR$4,"LSN within 3.5 hours","")</f>
        <v/>
      </c>
      <c r="AM130" s="63" t="str">
        <f t="shared" si="27"/>
        <v>-0-0-1-25-126</v>
      </c>
      <c r="AR130" s="18" t="str">
        <f t="shared" si="28"/>
        <v/>
      </c>
      <c r="AS130" s="18" t="str">
        <f>IF(L130="","",AG130-'Patient Data'!$AS$4)</f>
        <v/>
      </c>
      <c r="AT130" s="19"/>
      <c r="AU130" s="18" t="str">
        <f>IF(M130="","",AI130-'Patient Data'!$AU$4)</f>
        <v/>
      </c>
      <c r="AW130" s="19"/>
      <c r="AX130" s="18" t="str">
        <f t="shared" si="29"/>
        <v/>
      </c>
      <c r="AY130" s="18" t="str">
        <f t="shared" si="30"/>
        <v/>
      </c>
      <c r="AZ130" s="19"/>
      <c r="BO130" s="62" t="str">
        <f t="shared" si="37"/>
        <v/>
      </c>
      <c r="BP130" s="62" t="str">
        <f t="shared" si="38"/>
        <v/>
      </c>
      <c r="BQ130" s="62" t="str">
        <f t="shared" si="39"/>
        <v/>
      </c>
      <c r="BR130" s="62" t="str">
        <f t="shared" si="40"/>
        <v/>
      </c>
      <c r="BS130" s="62" t="str">
        <f t="shared" si="41"/>
        <v/>
      </c>
      <c r="BT130" s="62" t="str">
        <f t="shared" si="42"/>
        <v/>
      </c>
      <c r="BU130" s="62" t="str">
        <f t="shared" si="43"/>
        <v/>
      </c>
      <c r="BV130" s="62" t="str">
        <f t="shared" si="44"/>
        <v/>
      </c>
      <c r="BW130" s="62" t="str">
        <f t="shared" si="45"/>
        <v/>
      </c>
    </row>
    <row r="131" spans="1:75" s="13" customFormat="1" ht="38.25" customHeight="1" thickBot="1">
      <c r="A131" s="49">
        <f t="shared" si="46"/>
        <v>0</v>
      </c>
      <c r="B131" s="49" t="str">
        <f t="shared" si="47"/>
        <v>1-25</v>
      </c>
      <c r="C131" s="34"/>
      <c r="D131" s="92" t="str">
        <f>$A131&amp;"-"&amp;$B131&amp;"-"&amp;TEXT(ROWS(D$5:D131),"000")</f>
        <v>0-1-25-127</v>
      </c>
      <c r="E131" s="4"/>
      <c r="F131" s="4"/>
      <c r="G131" s="4"/>
      <c r="H131" s="4"/>
      <c r="I131" s="27"/>
      <c r="J131" s="4"/>
      <c r="K131" s="4"/>
      <c r="L131" s="4"/>
      <c r="M131" s="4"/>
      <c r="N131" s="57"/>
      <c r="O131" s="61"/>
      <c r="P131" s="63"/>
      <c r="Q131" s="68"/>
      <c r="R131" s="68"/>
      <c r="S131" s="68"/>
      <c r="T131" s="68"/>
      <c r="U131" s="70"/>
      <c r="V131" s="70"/>
      <c r="W131" s="70"/>
      <c r="X131" s="70"/>
      <c r="Y131" s="70"/>
      <c r="Z131" s="70"/>
      <c r="AA131" s="70"/>
      <c r="AB131" s="70"/>
      <c r="AC131" s="62" t="str">
        <f t="shared" si="31"/>
        <v/>
      </c>
      <c r="AD131" s="62" t="str">
        <f t="shared" si="32"/>
        <v/>
      </c>
      <c r="AE131" s="62" t="str">
        <f t="shared" si="33"/>
        <v/>
      </c>
      <c r="AF131" s="62" t="str">
        <f t="shared" si="34"/>
        <v/>
      </c>
      <c r="AG131" s="62" t="str">
        <f t="shared" si="35"/>
        <v/>
      </c>
      <c r="AH131" s="63" t="str">
        <f>IF(AG131&lt;'Patient Data'!$AS$4,"Labs complete w/in 45 minutes","")</f>
        <v/>
      </c>
      <c r="AI131" s="62" t="str">
        <f t="shared" si="36"/>
        <v/>
      </c>
      <c r="AJ131" s="63" t="str">
        <f>IF(AI131&lt;'Patient Data'!$AU$4,"tPA w/in 60 minutes","")</f>
        <v/>
      </c>
      <c r="AK131" s="63" t="str">
        <f>IF(AY131&lt;'Patient Data'!$AY$4,"tPA w/in 3 hours","")</f>
        <v/>
      </c>
      <c r="AL131" s="63" t="str">
        <f>IF(AR131&lt;'Patient Data'!$AR$4,"LSN within 3.5 hours","")</f>
        <v/>
      </c>
      <c r="AM131" s="63" t="str">
        <f t="shared" si="27"/>
        <v>-0-0-1-25-127</v>
      </c>
      <c r="AR131" s="18" t="str">
        <f t="shared" si="28"/>
        <v/>
      </c>
      <c r="AS131" s="18" t="str">
        <f>IF(L131="","",AG131-'Patient Data'!$AS$4)</f>
        <v/>
      </c>
      <c r="AT131" s="19"/>
      <c r="AU131" s="18" t="str">
        <f>IF(M131="","",AI131-'Patient Data'!$AU$4)</f>
        <v/>
      </c>
      <c r="AW131" s="19"/>
      <c r="AX131" s="18" t="str">
        <f t="shared" si="29"/>
        <v/>
      </c>
      <c r="AY131" s="18" t="str">
        <f t="shared" si="30"/>
        <v/>
      </c>
      <c r="AZ131" s="19"/>
      <c r="BO131" s="62" t="str">
        <f t="shared" si="37"/>
        <v/>
      </c>
      <c r="BP131" s="62" t="str">
        <f t="shared" si="38"/>
        <v/>
      </c>
      <c r="BQ131" s="62" t="str">
        <f t="shared" si="39"/>
        <v/>
      </c>
      <c r="BR131" s="62" t="str">
        <f t="shared" si="40"/>
        <v/>
      </c>
      <c r="BS131" s="62" t="str">
        <f t="shared" si="41"/>
        <v/>
      </c>
      <c r="BT131" s="62" t="str">
        <f t="shared" si="42"/>
        <v/>
      </c>
      <c r="BU131" s="62" t="str">
        <f t="shared" si="43"/>
        <v/>
      </c>
      <c r="BV131" s="62" t="str">
        <f t="shared" si="44"/>
        <v/>
      </c>
      <c r="BW131" s="62" t="str">
        <f t="shared" si="45"/>
        <v/>
      </c>
    </row>
    <row r="132" spans="1:75" s="13" customFormat="1" ht="38.25" customHeight="1" thickBot="1">
      <c r="A132" s="49">
        <f t="shared" si="46"/>
        <v>0</v>
      </c>
      <c r="B132" s="49" t="str">
        <f t="shared" si="47"/>
        <v>1-25</v>
      </c>
      <c r="C132" s="34"/>
      <c r="D132" s="92" t="str">
        <f>$A132&amp;"-"&amp;$B132&amp;"-"&amp;TEXT(ROWS(D$5:D132),"000")</f>
        <v>0-1-25-128</v>
      </c>
      <c r="E132" s="4"/>
      <c r="F132" s="4"/>
      <c r="G132" s="4"/>
      <c r="H132" s="4"/>
      <c r="I132" s="27"/>
      <c r="J132" s="4"/>
      <c r="K132" s="4"/>
      <c r="L132" s="4"/>
      <c r="M132" s="4"/>
      <c r="N132" s="57"/>
      <c r="O132" s="61"/>
      <c r="P132" s="63"/>
      <c r="Q132" s="68"/>
      <c r="R132" s="68"/>
      <c r="S132" s="68"/>
      <c r="T132" s="68"/>
      <c r="U132" s="70"/>
      <c r="V132" s="70"/>
      <c r="W132" s="70"/>
      <c r="X132" s="70"/>
      <c r="Y132" s="70"/>
      <c r="Z132" s="70"/>
      <c r="AA132" s="70"/>
      <c r="AB132" s="70"/>
      <c r="AC132" s="62" t="str">
        <f t="shared" si="31"/>
        <v/>
      </c>
      <c r="AD132" s="62" t="str">
        <f t="shared" si="32"/>
        <v/>
      </c>
      <c r="AE132" s="62" t="str">
        <f t="shared" si="33"/>
        <v/>
      </c>
      <c r="AF132" s="62" t="str">
        <f t="shared" si="34"/>
        <v/>
      </c>
      <c r="AG132" s="62" t="str">
        <f t="shared" si="35"/>
        <v/>
      </c>
      <c r="AH132" s="63" t="str">
        <f>IF(AG132&lt;'Patient Data'!$AS$4,"Labs complete w/in 45 minutes","")</f>
        <v/>
      </c>
      <c r="AI132" s="62" t="str">
        <f t="shared" si="36"/>
        <v/>
      </c>
      <c r="AJ132" s="63" t="str">
        <f>IF(AI132&lt;'Patient Data'!$AU$4,"tPA w/in 60 minutes","")</f>
        <v/>
      </c>
      <c r="AK132" s="63" t="str">
        <f>IF(AY132&lt;'Patient Data'!$AY$4,"tPA w/in 3 hours","")</f>
        <v/>
      </c>
      <c r="AL132" s="63" t="str">
        <f>IF(AR132&lt;'Patient Data'!$AR$4,"LSN within 3.5 hours","")</f>
        <v/>
      </c>
      <c r="AM132" s="63" t="str">
        <f t="shared" si="27"/>
        <v>-0-0-1-25-128</v>
      </c>
      <c r="AR132" s="18" t="str">
        <f t="shared" si="28"/>
        <v/>
      </c>
      <c r="AS132" s="18" t="str">
        <f>IF(L132="","",AG132-'Patient Data'!$AS$4)</f>
        <v/>
      </c>
      <c r="AT132" s="19"/>
      <c r="AU132" s="18" t="str">
        <f>IF(M132="","",AI132-'Patient Data'!$AU$4)</f>
        <v/>
      </c>
      <c r="AW132" s="19"/>
      <c r="AX132" s="18" t="str">
        <f t="shared" si="29"/>
        <v/>
      </c>
      <c r="AY132" s="18" t="str">
        <f t="shared" si="30"/>
        <v/>
      </c>
      <c r="AZ132" s="19"/>
      <c r="BO132" s="62" t="str">
        <f t="shared" si="37"/>
        <v/>
      </c>
      <c r="BP132" s="62" t="str">
        <f t="shared" si="38"/>
        <v/>
      </c>
      <c r="BQ132" s="62" t="str">
        <f t="shared" si="39"/>
        <v/>
      </c>
      <c r="BR132" s="62" t="str">
        <f t="shared" si="40"/>
        <v/>
      </c>
      <c r="BS132" s="62" t="str">
        <f t="shared" si="41"/>
        <v/>
      </c>
      <c r="BT132" s="62" t="str">
        <f t="shared" si="42"/>
        <v/>
      </c>
      <c r="BU132" s="62" t="str">
        <f t="shared" si="43"/>
        <v/>
      </c>
      <c r="BV132" s="62" t="str">
        <f t="shared" si="44"/>
        <v/>
      </c>
      <c r="BW132" s="62" t="str">
        <f t="shared" si="45"/>
        <v/>
      </c>
    </row>
    <row r="133" spans="1:75" s="13" customFormat="1" ht="38.25" customHeight="1" thickBot="1">
      <c r="A133" s="49">
        <f t="shared" si="46"/>
        <v>0</v>
      </c>
      <c r="B133" s="49" t="str">
        <f t="shared" si="47"/>
        <v>1-25</v>
      </c>
      <c r="C133" s="34"/>
      <c r="D133" s="92" t="str">
        <f>$A133&amp;"-"&amp;$B133&amp;"-"&amp;TEXT(ROWS(D$5:D133),"000")</f>
        <v>0-1-25-129</v>
      </c>
      <c r="E133" s="4"/>
      <c r="F133" s="4"/>
      <c r="G133" s="4"/>
      <c r="H133" s="4"/>
      <c r="I133" s="27"/>
      <c r="J133" s="4"/>
      <c r="K133" s="4"/>
      <c r="L133" s="4"/>
      <c r="M133" s="4"/>
      <c r="N133" s="57"/>
      <c r="O133" s="61"/>
      <c r="P133" s="63"/>
      <c r="Q133" s="68"/>
      <c r="R133" s="68"/>
      <c r="S133" s="68"/>
      <c r="T133" s="68"/>
      <c r="U133" s="70"/>
      <c r="V133" s="70"/>
      <c r="W133" s="70"/>
      <c r="X133" s="70"/>
      <c r="Y133" s="70"/>
      <c r="Z133" s="70"/>
      <c r="AA133" s="70"/>
      <c r="AB133" s="70"/>
      <c r="AC133" s="62" t="str">
        <f t="shared" si="31"/>
        <v/>
      </c>
      <c r="AD133" s="62" t="str">
        <f t="shared" si="32"/>
        <v/>
      </c>
      <c r="AE133" s="62" t="str">
        <f t="shared" si="33"/>
        <v/>
      </c>
      <c r="AF133" s="62" t="str">
        <f t="shared" si="34"/>
        <v/>
      </c>
      <c r="AG133" s="62" t="str">
        <f t="shared" si="35"/>
        <v/>
      </c>
      <c r="AH133" s="63" t="str">
        <f>IF(AG133&lt;'Patient Data'!$AS$4,"Labs complete w/in 45 minutes","")</f>
        <v/>
      </c>
      <c r="AI133" s="62" t="str">
        <f t="shared" si="36"/>
        <v/>
      </c>
      <c r="AJ133" s="63" t="str">
        <f>IF(AI133&lt;'Patient Data'!$AU$4,"tPA w/in 60 minutes","")</f>
        <v/>
      </c>
      <c r="AK133" s="63" t="str">
        <f>IF(AY133&lt;'Patient Data'!$AY$4,"tPA w/in 3 hours","")</f>
        <v/>
      </c>
      <c r="AL133" s="63" t="str">
        <f>IF(AR133&lt;'Patient Data'!$AR$4,"LSN within 3.5 hours","")</f>
        <v/>
      </c>
      <c r="AM133" s="63" t="str">
        <f t="shared" ref="AM133:AM196" si="48">IF(D133="","",CONCATENATE(C133,"-",A133,"-",D133))</f>
        <v>-0-0-1-25-129</v>
      </c>
      <c r="AR133" s="18" t="str">
        <f t="shared" ref="AR133:AR196" si="49">IF(E133="","",(IF(F133-E133&lt;0,-(24-(F133-E133)-25),(F133-E133))))</f>
        <v/>
      </c>
      <c r="AS133" s="18" t="str">
        <f>IF(L133="","",AG133-'Patient Data'!$AS$4)</f>
        <v/>
      </c>
      <c r="AT133" s="19"/>
      <c r="AU133" s="18" t="str">
        <f>IF(M133="","",AI133-'Patient Data'!$AU$4)</f>
        <v/>
      </c>
      <c r="AW133" s="19"/>
      <c r="AX133" s="18" t="str">
        <f t="shared" ref="AX133:AX196" si="50">+AL133</f>
        <v/>
      </c>
      <c r="AY133" s="18" t="str">
        <f t="shared" ref="AY133:AY196" si="51">IF(M133="","",M133-E133)</f>
        <v/>
      </c>
      <c r="AZ133" s="19"/>
      <c r="BO133" s="62" t="str">
        <f t="shared" si="37"/>
        <v/>
      </c>
      <c r="BP133" s="62" t="str">
        <f t="shared" si="38"/>
        <v/>
      </c>
      <c r="BQ133" s="62" t="str">
        <f t="shared" si="39"/>
        <v/>
      </c>
      <c r="BR133" s="62" t="str">
        <f t="shared" si="40"/>
        <v/>
      </c>
      <c r="BS133" s="62" t="str">
        <f t="shared" si="41"/>
        <v/>
      </c>
      <c r="BT133" s="62" t="str">
        <f t="shared" si="42"/>
        <v/>
      </c>
      <c r="BU133" s="62" t="str">
        <f t="shared" si="43"/>
        <v/>
      </c>
      <c r="BV133" s="62" t="str">
        <f t="shared" si="44"/>
        <v/>
      </c>
      <c r="BW133" s="62" t="str">
        <f t="shared" si="45"/>
        <v/>
      </c>
    </row>
    <row r="134" spans="1:75" s="13" customFormat="1" ht="38.25" customHeight="1" thickBot="1">
      <c r="A134" s="49">
        <f t="shared" si="46"/>
        <v>0</v>
      </c>
      <c r="B134" s="49" t="str">
        <f t="shared" si="47"/>
        <v>1-25</v>
      </c>
      <c r="C134" s="34"/>
      <c r="D134" s="92" t="str">
        <f>$A134&amp;"-"&amp;$B134&amp;"-"&amp;TEXT(ROWS(D$5:D134),"000")</f>
        <v>0-1-25-130</v>
      </c>
      <c r="E134" s="4"/>
      <c r="F134" s="4"/>
      <c r="G134" s="4"/>
      <c r="H134" s="4"/>
      <c r="I134" s="27"/>
      <c r="J134" s="4"/>
      <c r="K134" s="4"/>
      <c r="L134" s="4"/>
      <c r="M134" s="4"/>
      <c r="N134" s="57"/>
      <c r="O134" s="61"/>
      <c r="P134" s="63"/>
      <c r="Q134" s="68"/>
      <c r="R134" s="68"/>
      <c r="S134" s="68"/>
      <c r="T134" s="68"/>
      <c r="U134" s="70"/>
      <c r="V134" s="70"/>
      <c r="W134" s="70"/>
      <c r="X134" s="70"/>
      <c r="Y134" s="70"/>
      <c r="Z134" s="70"/>
      <c r="AA134" s="70"/>
      <c r="AB134" s="70"/>
      <c r="AC134" s="62" t="str">
        <f t="shared" ref="AC134:AC197" si="52">IF(OR(ISBLANK(G134),ISBLANK(F134)),"",(IF(G134&lt;$F134,(G134-$F134)+24,(G134-$F134))))</f>
        <v/>
      </c>
      <c r="AD134" s="62" t="str">
        <f t="shared" ref="AD134:AD197" si="53">IF(OR(ISBLANK(F134),ISBLANK(H134)),"",(IF(H134&lt;$F134,(H134-$F134)+24,(H134-$F134))))</f>
        <v/>
      </c>
      <c r="AE134" s="62" t="str">
        <f t="shared" ref="AE134:AE197" si="54">IF(OR(ISBLANK(J134),ISBLANK(F134)),"",(IF(J134&lt;$F134,(J134-$F134)+24,(J134-$F134))))</f>
        <v/>
      </c>
      <c r="AF134" s="62" t="str">
        <f t="shared" ref="AF134:AF197" si="55">IF(OR(ISBLANK(K134),ISBLANK(F134)),"",(IF(K134&lt;$F134,(K134-$F134)+24,(K134-$F134))))</f>
        <v/>
      </c>
      <c r="AG134" s="62" t="str">
        <f t="shared" ref="AG134:AG197" si="56">IF(OR(ISBLANK(L134),ISBLANK(F134)),"",(IF(L134&lt;$F134,(L134-$F134)+24,(L134-$F134))))</f>
        <v/>
      </c>
      <c r="AH134" s="63" t="str">
        <f>IF(AG134&lt;'Patient Data'!$AS$4,"Labs complete w/in 45 minutes","")</f>
        <v/>
      </c>
      <c r="AI134" s="62" t="str">
        <f t="shared" ref="AI134:AI197" si="57">IF(OR(ISBLANK(M134),ISBLANK(F134)),"",(IF(M134&lt;$F134,(M134-$F134)+24,(M134-$F134))))</f>
        <v/>
      </c>
      <c r="AJ134" s="63" t="str">
        <f>IF(AI134&lt;'Patient Data'!$AU$4,"tPA w/in 60 minutes","")</f>
        <v/>
      </c>
      <c r="AK134" s="63" t="str">
        <f>IF(AY134&lt;'Patient Data'!$AY$4,"tPA w/in 3 hours","")</f>
        <v/>
      </c>
      <c r="AL134" s="63" t="str">
        <f>IF(AR134&lt;'Patient Data'!$AR$4,"LSN within 3.5 hours","")</f>
        <v/>
      </c>
      <c r="AM134" s="63" t="str">
        <f t="shared" si="48"/>
        <v>-0-0-1-25-130</v>
      </c>
      <c r="AR134" s="18" t="str">
        <f t="shared" si="49"/>
        <v/>
      </c>
      <c r="AS134" s="18" t="str">
        <f>IF(L134="","",AG134-'Patient Data'!$AS$4)</f>
        <v/>
      </c>
      <c r="AT134" s="19"/>
      <c r="AU134" s="18" t="str">
        <f>IF(M134="","",AI134-'Patient Data'!$AU$4)</f>
        <v/>
      </c>
      <c r="AW134" s="19"/>
      <c r="AX134" s="18" t="str">
        <f t="shared" si="50"/>
        <v/>
      </c>
      <c r="AY134" s="18" t="str">
        <f t="shared" si="51"/>
        <v/>
      </c>
      <c r="AZ134" s="19"/>
      <c r="BO134" s="62" t="str">
        <f t="shared" ref="BO134:BO197" si="58">IF(OR(ISBLANK(U134),ISBLANK(F134)),"",(IF(U134&lt;$F134,(U134-$F134)+24,(U134-$F134))))</f>
        <v/>
      </c>
      <c r="BP134" s="62" t="str">
        <f t="shared" ref="BP134:BP197" si="59">IF(OR(ISBLANK(V134),ISBLANK(U134)),"",(IF(V134&lt;$U134,(V134-$U134)+24,(V134-$U134))))</f>
        <v/>
      </c>
      <c r="BQ134" s="62" t="str">
        <f t="shared" ref="BQ134:BQ197" si="60">IF(OR(ISBLANK(W134),ISBLANK(V134)),"",(IF(W134&lt;$V134,(W134-$V134)+24,(W134-$V134))))</f>
        <v/>
      </c>
      <c r="BR134" s="62" t="str">
        <f t="shared" ref="BR134:BR197" si="61">IF(OR(ISBLANK(X134),ISBLANK(W134)),"",(IF(X134&lt;$W134,(X134-$W134)+24,(X134-$W134))))</f>
        <v/>
      </c>
      <c r="BS134" s="62" t="str">
        <f t="shared" ref="BS134:BS197" si="62">IF(OR(ISBLANK(Y134),ISBLANK(X134)),"",(IF(Y134&lt;$X134,(Y134-$X134)+24,(Y134-$X134))))</f>
        <v/>
      </c>
      <c r="BT134" s="62" t="str">
        <f t="shared" ref="BT134:BT197" si="63">IF(OR(ISBLANK(Y134),ISBLANK(W134)),"",(IF(Y134&lt;$W134,(Y134-$W134)+24,(Y134-$W134))))</f>
        <v/>
      </c>
      <c r="BU134" s="62" t="str">
        <f t="shared" ref="BU134:BU197" si="64">IF(OR(ISBLANK(Y134),ISBLANK(F134)),"",(IF(Y134&lt;$F134,(Y134-$F134)+24,(Y134-$F134))))</f>
        <v/>
      </c>
      <c r="BV134" s="62" t="str">
        <f t="shared" ref="BV134:BV197" si="65">IF(OR(ISBLANK(V134),ISBLANK(F134)),"",(IF(V134&lt;$F134,(V134-$F134)+24,(V134-$F134))))</f>
        <v/>
      </c>
      <c r="BW134" s="62" t="str">
        <f t="shared" ref="BW134:BW197" si="66">IF(OR(ISBLANK(Y134),ISBLANK(V134)),"",(IF(Y134&lt;$V134,(Y134-$V134)+24,(Y134-$V134))))</f>
        <v/>
      </c>
    </row>
    <row r="135" spans="1:75" s="13" customFormat="1" ht="38.25" customHeight="1" thickBot="1">
      <c r="A135" s="49">
        <f t="shared" ref="A135:A198" si="67">+$A$5</f>
        <v>0</v>
      </c>
      <c r="B135" s="49" t="str">
        <f t="shared" ref="B135:B198" si="68">+$B$5</f>
        <v>1-25</v>
      </c>
      <c r="C135" s="34"/>
      <c r="D135" s="92" t="str">
        <f>$A135&amp;"-"&amp;$B135&amp;"-"&amp;TEXT(ROWS(D$5:D135),"000")</f>
        <v>0-1-25-131</v>
      </c>
      <c r="E135" s="4"/>
      <c r="F135" s="4"/>
      <c r="G135" s="4"/>
      <c r="H135" s="4"/>
      <c r="I135" s="27"/>
      <c r="J135" s="4"/>
      <c r="K135" s="4"/>
      <c r="L135" s="4"/>
      <c r="M135" s="4"/>
      <c r="N135" s="57"/>
      <c r="O135" s="61"/>
      <c r="P135" s="63"/>
      <c r="Q135" s="68"/>
      <c r="R135" s="68"/>
      <c r="S135" s="68"/>
      <c r="T135" s="68"/>
      <c r="U135" s="70"/>
      <c r="V135" s="70"/>
      <c r="W135" s="70"/>
      <c r="X135" s="70"/>
      <c r="Y135" s="70"/>
      <c r="Z135" s="70"/>
      <c r="AA135" s="70"/>
      <c r="AB135" s="70"/>
      <c r="AC135" s="62" t="str">
        <f t="shared" si="52"/>
        <v/>
      </c>
      <c r="AD135" s="62" t="str">
        <f t="shared" si="53"/>
        <v/>
      </c>
      <c r="AE135" s="62" t="str">
        <f t="shared" si="54"/>
        <v/>
      </c>
      <c r="AF135" s="62" t="str">
        <f t="shared" si="55"/>
        <v/>
      </c>
      <c r="AG135" s="62" t="str">
        <f t="shared" si="56"/>
        <v/>
      </c>
      <c r="AH135" s="63" t="str">
        <f>IF(AG135&lt;'Patient Data'!$AS$4,"Labs complete w/in 45 minutes","")</f>
        <v/>
      </c>
      <c r="AI135" s="62" t="str">
        <f t="shared" si="57"/>
        <v/>
      </c>
      <c r="AJ135" s="63" t="str">
        <f>IF(AI135&lt;'Patient Data'!$AU$4,"tPA w/in 60 minutes","")</f>
        <v/>
      </c>
      <c r="AK135" s="63" t="str">
        <f>IF(AY135&lt;'Patient Data'!$AY$4,"tPA w/in 3 hours","")</f>
        <v/>
      </c>
      <c r="AL135" s="63" t="str">
        <f>IF(AR135&lt;'Patient Data'!$AR$4,"LSN within 3.5 hours","")</f>
        <v/>
      </c>
      <c r="AM135" s="63" t="str">
        <f t="shared" si="48"/>
        <v>-0-0-1-25-131</v>
      </c>
      <c r="AR135" s="18" t="str">
        <f t="shared" si="49"/>
        <v/>
      </c>
      <c r="AS135" s="18" t="str">
        <f>IF(L135="","",AG135-'Patient Data'!$AS$4)</f>
        <v/>
      </c>
      <c r="AT135" s="19"/>
      <c r="AU135" s="18" t="str">
        <f>IF(M135="","",AI135-'Patient Data'!$AU$4)</f>
        <v/>
      </c>
      <c r="AW135" s="19"/>
      <c r="AX135" s="18" t="str">
        <f t="shared" si="50"/>
        <v/>
      </c>
      <c r="AY135" s="18" t="str">
        <f t="shared" si="51"/>
        <v/>
      </c>
      <c r="AZ135" s="19"/>
      <c r="BO135" s="62" t="str">
        <f t="shared" si="58"/>
        <v/>
      </c>
      <c r="BP135" s="62" t="str">
        <f t="shared" si="59"/>
        <v/>
      </c>
      <c r="BQ135" s="62" t="str">
        <f t="shared" si="60"/>
        <v/>
      </c>
      <c r="BR135" s="62" t="str">
        <f t="shared" si="61"/>
        <v/>
      </c>
      <c r="BS135" s="62" t="str">
        <f t="shared" si="62"/>
        <v/>
      </c>
      <c r="BT135" s="62" t="str">
        <f t="shared" si="63"/>
        <v/>
      </c>
      <c r="BU135" s="62" t="str">
        <f t="shared" si="64"/>
        <v/>
      </c>
      <c r="BV135" s="62" t="str">
        <f t="shared" si="65"/>
        <v/>
      </c>
      <c r="BW135" s="62" t="str">
        <f t="shared" si="66"/>
        <v/>
      </c>
    </row>
    <row r="136" spans="1:75" s="13" customFormat="1" ht="38.25" customHeight="1" thickBot="1">
      <c r="A136" s="49">
        <f t="shared" si="67"/>
        <v>0</v>
      </c>
      <c r="B136" s="49" t="str">
        <f t="shared" si="68"/>
        <v>1-25</v>
      </c>
      <c r="C136" s="34"/>
      <c r="D136" s="92" t="str">
        <f>$A136&amp;"-"&amp;$B136&amp;"-"&amp;TEXT(ROWS(D$5:D136),"000")</f>
        <v>0-1-25-132</v>
      </c>
      <c r="E136" s="4"/>
      <c r="F136" s="4"/>
      <c r="G136" s="4"/>
      <c r="H136" s="4"/>
      <c r="I136" s="27"/>
      <c r="J136" s="4"/>
      <c r="K136" s="4"/>
      <c r="L136" s="4"/>
      <c r="M136" s="4"/>
      <c r="N136" s="57"/>
      <c r="O136" s="61"/>
      <c r="P136" s="63"/>
      <c r="Q136" s="68"/>
      <c r="R136" s="68"/>
      <c r="S136" s="68"/>
      <c r="T136" s="68"/>
      <c r="U136" s="70"/>
      <c r="V136" s="70"/>
      <c r="W136" s="70"/>
      <c r="X136" s="70"/>
      <c r="Y136" s="70"/>
      <c r="Z136" s="70"/>
      <c r="AA136" s="70"/>
      <c r="AB136" s="70"/>
      <c r="AC136" s="62" t="str">
        <f t="shared" si="52"/>
        <v/>
      </c>
      <c r="AD136" s="62" t="str">
        <f t="shared" si="53"/>
        <v/>
      </c>
      <c r="AE136" s="62" t="str">
        <f t="shared" si="54"/>
        <v/>
      </c>
      <c r="AF136" s="62" t="str">
        <f t="shared" si="55"/>
        <v/>
      </c>
      <c r="AG136" s="62" t="str">
        <f t="shared" si="56"/>
        <v/>
      </c>
      <c r="AH136" s="63" t="str">
        <f>IF(AG136&lt;'Patient Data'!$AS$4,"Labs complete w/in 45 minutes","")</f>
        <v/>
      </c>
      <c r="AI136" s="62" t="str">
        <f t="shared" si="57"/>
        <v/>
      </c>
      <c r="AJ136" s="63" t="str">
        <f>IF(AI136&lt;'Patient Data'!$AU$4,"tPA w/in 60 minutes","")</f>
        <v/>
      </c>
      <c r="AK136" s="63" t="str">
        <f>IF(AY136&lt;'Patient Data'!$AY$4,"tPA w/in 3 hours","")</f>
        <v/>
      </c>
      <c r="AL136" s="63" t="str">
        <f>IF(AR136&lt;'Patient Data'!$AR$4,"LSN within 3.5 hours","")</f>
        <v/>
      </c>
      <c r="AM136" s="63" t="str">
        <f t="shared" si="48"/>
        <v>-0-0-1-25-132</v>
      </c>
      <c r="AR136" s="18" t="str">
        <f t="shared" si="49"/>
        <v/>
      </c>
      <c r="AS136" s="18" t="str">
        <f>IF(L136="","",AG136-'Patient Data'!$AS$4)</f>
        <v/>
      </c>
      <c r="AT136" s="19"/>
      <c r="AU136" s="18" t="str">
        <f>IF(M136="","",AI136-'Patient Data'!$AU$4)</f>
        <v/>
      </c>
      <c r="AW136" s="19"/>
      <c r="AX136" s="18" t="str">
        <f t="shared" si="50"/>
        <v/>
      </c>
      <c r="AY136" s="18" t="str">
        <f t="shared" si="51"/>
        <v/>
      </c>
      <c r="AZ136" s="19"/>
      <c r="BO136" s="62" t="str">
        <f t="shared" si="58"/>
        <v/>
      </c>
      <c r="BP136" s="62" t="str">
        <f t="shared" si="59"/>
        <v/>
      </c>
      <c r="BQ136" s="62" t="str">
        <f t="shared" si="60"/>
        <v/>
      </c>
      <c r="BR136" s="62" t="str">
        <f t="shared" si="61"/>
        <v/>
      </c>
      <c r="BS136" s="62" t="str">
        <f t="shared" si="62"/>
        <v/>
      </c>
      <c r="BT136" s="62" t="str">
        <f t="shared" si="63"/>
        <v/>
      </c>
      <c r="BU136" s="62" t="str">
        <f t="shared" si="64"/>
        <v/>
      </c>
      <c r="BV136" s="62" t="str">
        <f t="shared" si="65"/>
        <v/>
      </c>
      <c r="BW136" s="62" t="str">
        <f t="shared" si="66"/>
        <v/>
      </c>
    </row>
    <row r="137" spans="1:75" s="13" customFormat="1" ht="38.25" customHeight="1" thickBot="1">
      <c r="A137" s="49">
        <f t="shared" si="67"/>
        <v>0</v>
      </c>
      <c r="B137" s="49" t="str">
        <f t="shared" si="68"/>
        <v>1-25</v>
      </c>
      <c r="C137" s="34"/>
      <c r="D137" s="92" t="str">
        <f>$A137&amp;"-"&amp;$B137&amp;"-"&amp;TEXT(ROWS(D$5:D137),"000")</f>
        <v>0-1-25-133</v>
      </c>
      <c r="E137" s="4"/>
      <c r="F137" s="4"/>
      <c r="G137" s="4"/>
      <c r="H137" s="4"/>
      <c r="I137" s="27"/>
      <c r="J137" s="4"/>
      <c r="K137" s="4"/>
      <c r="L137" s="4"/>
      <c r="M137" s="4"/>
      <c r="N137" s="57"/>
      <c r="O137" s="61"/>
      <c r="P137" s="63"/>
      <c r="Q137" s="68"/>
      <c r="R137" s="68"/>
      <c r="S137" s="68"/>
      <c r="T137" s="68"/>
      <c r="U137" s="70"/>
      <c r="V137" s="70"/>
      <c r="W137" s="70"/>
      <c r="X137" s="70"/>
      <c r="Y137" s="70"/>
      <c r="Z137" s="70"/>
      <c r="AA137" s="70"/>
      <c r="AB137" s="70"/>
      <c r="AC137" s="62" t="str">
        <f t="shared" si="52"/>
        <v/>
      </c>
      <c r="AD137" s="62" t="str">
        <f t="shared" si="53"/>
        <v/>
      </c>
      <c r="AE137" s="62" t="str">
        <f t="shared" si="54"/>
        <v/>
      </c>
      <c r="AF137" s="62" t="str">
        <f t="shared" si="55"/>
        <v/>
      </c>
      <c r="AG137" s="62" t="str">
        <f t="shared" si="56"/>
        <v/>
      </c>
      <c r="AH137" s="63" t="str">
        <f>IF(AG137&lt;'Patient Data'!$AS$4,"Labs complete w/in 45 minutes","")</f>
        <v/>
      </c>
      <c r="AI137" s="62" t="str">
        <f t="shared" si="57"/>
        <v/>
      </c>
      <c r="AJ137" s="63" t="str">
        <f>IF(AI137&lt;'Patient Data'!$AU$4,"tPA w/in 60 minutes","")</f>
        <v/>
      </c>
      <c r="AK137" s="63" t="str">
        <f>IF(AY137&lt;'Patient Data'!$AY$4,"tPA w/in 3 hours","")</f>
        <v/>
      </c>
      <c r="AL137" s="63" t="str">
        <f>IF(AR137&lt;'Patient Data'!$AR$4,"LSN within 3.5 hours","")</f>
        <v/>
      </c>
      <c r="AM137" s="63" t="str">
        <f t="shared" si="48"/>
        <v>-0-0-1-25-133</v>
      </c>
      <c r="AR137" s="18" t="str">
        <f t="shared" si="49"/>
        <v/>
      </c>
      <c r="AS137" s="18" t="str">
        <f>IF(L137="","",AG137-'Patient Data'!$AS$4)</f>
        <v/>
      </c>
      <c r="AT137" s="19"/>
      <c r="AU137" s="18" t="str">
        <f>IF(M137="","",AI137-'Patient Data'!$AU$4)</f>
        <v/>
      </c>
      <c r="AW137" s="19"/>
      <c r="AX137" s="18" t="str">
        <f t="shared" si="50"/>
        <v/>
      </c>
      <c r="AY137" s="18" t="str">
        <f t="shared" si="51"/>
        <v/>
      </c>
      <c r="AZ137" s="19"/>
      <c r="BO137" s="62" t="str">
        <f t="shared" si="58"/>
        <v/>
      </c>
      <c r="BP137" s="62" t="str">
        <f t="shared" si="59"/>
        <v/>
      </c>
      <c r="BQ137" s="62" t="str">
        <f t="shared" si="60"/>
        <v/>
      </c>
      <c r="BR137" s="62" t="str">
        <f t="shared" si="61"/>
        <v/>
      </c>
      <c r="BS137" s="62" t="str">
        <f t="shared" si="62"/>
        <v/>
      </c>
      <c r="BT137" s="62" t="str">
        <f t="shared" si="63"/>
        <v/>
      </c>
      <c r="BU137" s="62" t="str">
        <f t="shared" si="64"/>
        <v/>
      </c>
      <c r="BV137" s="62" t="str">
        <f t="shared" si="65"/>
        <v/>
      </c>
      <c r="BW137" s="62" t="str">
        <f t="shared" si="66"/>
        <v/>
      </c>
    </row>
    <row r="138" spans="1:75" s="13" customFormat="1" ht="38.25" customHeight="1" thickBot="1">
      <c r="A138" s="49">
        <f t="shared" si="67"/>
        <v>0</v>
      </c>
      <c r="B138" s="49" t="str">
        <f t="shared" si="68"/>
        <v>1-25</v>
      </c>
      <c r="C138" s="34"/>
      <c r="D138" s="92" t="str">
        <f>$A138&amp;"-"&amp;$B138&amp;"-"&amp;TEXT(ROWS(D$5:D138),"000")</f>
        <v>0-1-25-134</v>
      </c>
      <c r="E138" s="4"/>
      <c r="F138" s="4"/>
      <c r="G138" s="4"/>
      <c r="H138" s="4"/>
      <c r="I138" s="27"/>
      <c r="J138" s="4"/>
      <c r="K138" s="4"/>
      <c r="L138" s="4"/>
      <c r="M138" s="4"/>
      <c r="N138" s="57"/>
      <c r="O138" s="61"/>
      <c r="P138" s="63"/>
      <c r="Q138" s="68"/>
      <c r="R138" s="68"/>
      <c r="S138" s="68"/>
      <c r="T138" s="68"/>
      <c r="U138" s="70"/>
      <c r="V138" s="70"/>
      <c r="W138" s="70"/>
      <c r="X138" s="70"/>
      <c r="Y138" s="70"/>
      <c r="Z138" s="70"/>
      <c r="AA138" s="70"/>
      <c r="AB138" s="70"/>
      <c r="AC138" s="62" t="str">
        <f t="shared" si="52"/>
        <v/>
      </c>
      <c r="AD138" s="62" t="str">
        <f t="shared" si="53"/>
        <v/>
      </c>
      <c r="AE138" s="62" t="str">
        <f t="shared" si="54"/>
        <v/>
      </c>
      <c r="AF138" s="62" t="str">
        <f t="shared" si="55"/>
        <v/>
      </c>
      <c r="AG138" s="62" t="str">
        <f t="shared" si="56"/>
        <v/>
      </c>
      <c r="AH138" s="63" t="str">
        <f>IF(AG138&lt;'Patient Data'!$AS$4,"Labs complete w/in 45 minutes","")</f>
        <v/>
      </c>
      <c r="AI138" s="62" t="str">
        <f t="shared" si="57"/>
        <v/>
      </c>
      <c r="AJ138" s="63" t="str">
        <f>IF(AI138&lt;'Patient Data'!$AU$4,"tPA w/in 60 minutes","")</f>
        <v/>
      </c>
      <c r="AK138" s="63" t="str">
        <f>IF(AY138&lt;'Patient Data'!$AY$4,"tPA w/in 3 hours","")</f>
        <v/>
      </c>
      <c r="AL138" s="63" t="str">
        <f>IF(AR138&lt;'Patient Data'!$AR$4,"LSN within 3.5 hours","")</f>
        <v/>
      </c>
      <c r="AM138" s="63" t="str">
        <f t="shared" si="48"/>
        <v>-0-0-1-25-134</v>
      </c>
      <c r="AR138" s="18" t="str">
        <f t="shared" si="49"/>
        <v/>
      </c>
      <c r="AS138" s="18" t="str">
        <f>IF(L138="","",AG138-'Patient Data'!$AS$4)</f>
        <v/>
      </c>
      <c r="AT138" s="19"/>
      <c r="AU138" s="18" t="str">
        <f>IF(M138="","",AI138-'Patient Data'!$AU$4)</f>
        <v/>
      </c>
      <c r="AW138" s="19"/>
      <c r="AX138" s="18" t="str">
        <f t="shared" si="50"/>
        <v/>
      </c>
      <c r="AY138" s="18" t="str">
        <f t="shared" si="51"/>
        <v/>
      </c>
      <c r="AZ138" s="19"/>
      <c r="BO138" s="62" t="str">
        <f t="shared" si="58"/>
        <v/>
      </c>
      <c r="BP138" s="62" t="str">
        <f t="shared" si="59"/>
        <v/>
      </c>
      <c r="BQ138" s="62" t="str">
        <f t="shared" si="60"/>
        <v/>
      </c>
      <c r="BR138" s="62" t="str">
        <f t="shared" si="61"/>
        <v/>
      </c>
      <c r="BS138" s="62" t="str">
        <f t="shared" si="62"/>
        <v/>
      </c>
      <c r="BT138" s="62" t="str">
        <f t="shared" si="63"/>
        <v/>
      </c>
      <c r="BU138" s="62" t="str">
        <f t="shared" si="64"/>
        <v/>
      </c>
      <c r="BV138" s="62" t="str">
        <f t="shared" si="65"/>
        <v/>
      </c>
      <c r="BW138" s="62" t="str">
        <f t="shared" si="66"/>
        <v/>
      </c>
    </row>
    <row r="139" spans="1:75" s="13" customFormat="1" ht="38.25" customHeight="1" thickBot="1">
      <c r="A139" s="49">
        <f t="shared" si="67"/>
        <v>0</v>
      </c>
      <c r="B139" s="49" t="str">
        <f t="shared" si="68"/>
        <v>1-25</v>
      </c>
      <c r="C139" s="34"/>
      <c r="D139" s="92" t="str">
        <f>$A139&amp;"-"&amp;$B139&amp;"-"&amp;TEXT(ROWS(D$5:D139),"000")</f>
        <v>0-1-25-135</v>
      </c>
      <c r="E139" s="4"/>
      <c r="F139" s="4"/>
      <c r="G139" s="4"/>
      <c r="H139" s="4"/>
      <c r="I139" s="27"/>
      <c r="J139" s="4"/>
      <c r="K139" s="4"/>
      <c r="L139" s="4"/>
      <c r="M139" s="4"/>
      <c r="N139" s="57"/>
      <c r="O139" s="61"/>
      <c r="P139" s="63"/>
      <c r="Q139" s="68"/>
      <c r="R139" s="68"/>
      <c r="S139" s="68"/>
      <c r="T139" s="68"/>
      <c r="U139" s="70"/>
      <c r="V139" s="70"/>
      <c r="W139" s="70"/>
      <c r="X139" s="70"/>
      <c r="Y139" s="70"/>
      <c r="Z139" s="70"/>
      <c r="AA139" s="70"/>
      <c r="AB139" s="70"/>
      <c r="AC139" s="62" t="str">
        <f t="shared" si="52"/>
        <v/>
      </c>
      <c r="AD139" s="62" t="str">
        <f t="shared" si="53"/>
        <v/>
      </c>
      <c r="AE139" s="62" t="str">
        <f t="shared" si="54"/>
        <v/>
      </c>
      <c r="AF139" s="62" t="str">
        <f t="shared" si="55"/>
        <v/>
      </c>
      <c r="AG139" s="62" t="str">
        <f t="shared" si="56"/>
        <v/>
      </c>
      <c r="AH139" s="63" t="str">
        <f>IF(AG139&lt;'Patient Data'!$AS$4,"Labs complete w/in 45 minutes","")</f>
        <v/>
      </c>
      <c r="AI139" s="62" t="str">
        <f t="shared" si="57"/>
        <v/>
      </c>
      <c r="AJ139" s="63" t="str">
        <f>IF(AI139&lt;'Patient Data'!$AU$4,"tPA w/in 60 minutes","")</f>
        <v/>
      </c>
      <c r="AK139" s="63" t="str">
        <f>IF(AY139&lt;'Patient Data'!$AY$4,"tPA w/in 3 hours","")</f>
        <v/>
      </c>
      <c r="AL139" s="63" t="str">
        <f>IF(AR139&lt;'Patient Data'!$AR$4,"LSN within 3.5 hours","")</f>
        <v/>
      </c>
      <c r="AM139" s="63" t="str">
        <f t="shared" si="48"/>
        <v>-0-0-1-25-135</v>
      </c>
      <c r="AR139" s="18" t="str">
        <f t="shared" si="49"/>
        <v/>
      </c>
      <c r="AS139" s="18" t="str">
        <f>IF(L139="","",AG139-'Patient Data'!$AS$4)</f>
        <v/>
      </c>
      <c r="AT139" s="19"/>
      <c r="AU139" s="18" t="str">
        <f>IF(M139="","",AI139-'Patient Data'!$AU$4)</f>
        <v/>
      </c>
      <c r="AW139" s="19"/>
      <c r="AX139" s="18" t="str">
        <f t="shared" si="50"/>
        <v/>
      </c>
      <c r="AY139" s="18" t="str">
        <f t="shared" si="51"/>
        <v/>
      </c>
      <c r="AZ139" s="19"/>
      <c r="BO139" s="62" t="str">
        <f t="shared" si="58"/>
        <v/>
      </c>
      <c r="BP139" s="62" t="str">
        <f t="shared" si="59"/>
        <v/>
      </c>
      <c r="BQ139" s="62" t="str">
        <f t="shared" si="60"/>
        <v/>
      </c>
      <c r="BR139" s="62" t="str">
        <f t="shared" si="61"/>
        <v/>
      </c>
      <c r="BS139" s="62" t="str">
        <f t="shared" si="62"/>
        <v/>
      </c>
      <c r="BT139" s="62" t="str">
        <f t="shared" si="63"/>
        <v/>
      </c>
      <c r="BU139" s="62" t="str">
        <f t="shared" si="64"/>
        <v/>
      </c>
      <c r="BV139" s="62" t="str">
        <f t="shared" si="65"/>
        <v/>
      </c>
      <c r="BW139" s="62" t="str">
        <f t="shared" si="66"/>
        <v/>
      </c>
    </row>
    <row r="140" spans="1:75" s="13" customFormat="1" ht="38.25" customHeight="1" thickBot="1">
      <c r="A140" s="49">
        <f t="shared" si="67"/>
        <v>0</v>
      </c>
      <c r="B140" s="49" t="str">
        <f t="shared" si="68"/>
        <v>1-25</v>
      </c>
      <c r="C140" s="34"/>
      <c r="D140" s="92" t="str">
        <f>$A140&amp;"-"&amp;$B140&amp;"-"&amp;TEXT(ROWS(D$5:D140),"000")</f>
        <v>0-1-25-136</v>
      </c>
      <c r="E140" s="4"/>
      <c r="F140" s="4"/>
      <c r="G140" s="4"/>
      <c r="H140" s="4"/>
      <c r="I140" s="27"/>
      <c r="J140" s="4"/>
      <c r="K140" s="4"/>
      <c r="L140" s="4"/>
      <c r="M140" s="4"/>
      <c r="N140" s="57"/>
      <c r="O140" s="61"/>
      <c r="P140" s="63"/>
      <c r="Q140" s="68"/>
      <c r="R140" s="68"/>
      <c r="S140" s="68"/>
      <c r="T140" s="68"/>
      <c r="U140" s="70"/>
      <c r="V140" s="70"/>
      <c r="W140" s="70"/>
      <c r="X140" s="70"/>
      <c r="Y140" s="70"/>
      <c r="Z140" s="70"/>
      <c r="AA140" s="70"/>
      <c r="AB140" s="70"/>
      <c r="AC140" s="62" t="str">
        <f t="shared" si="52"/>
        <v/>
      </c>
      <c r="AD140" s="62" t="str">
        <f t="shared" si="53"/>
        <v/>
      </c>
      <c r="AE140" s="62" t="str">
        <f t="shared" si="54"/>
        <v/>
      </c>
      <c r="AF140" s="62" t="str">
        <f t="shared" si="55"/>
        <v/>
      </c>
      <c r="AG140" s="62" t="str">
        <f t="shared" si="56"/>
        <v/>
      </c>
      <c r="AH140" s="63" t="str">
        <f>IF(AG140&lt;'Patient Data'!$AS$4,"Labs complete w/in 45 minutes","")</f>
        <v/>
      </c>
      <c r="AI140" s="62" t="str">
        <f t="shared" si="57"/>
        <v/>
      </c>
      <c r="AJ140" s="63" t="str">
        <f>IF(AI140&lt;'Patient Data'!$AU$4,"tPA w/in 60 minutes","")</f>
        <v/>
      </c>
      <c r="AK140" s="63" t="str">
        <f>IF(AY140&lt;'Patient Data'!$AY$4,"tPA w/in 3 hours","")</f>
        <v/>
      </c>
      <c r="AL140" s="63" t="str">
        <f>IF(AR140&lt;'Patient Data'!$AR$4,"LSN within 3.5 hours","")</f>
        <v/>
      </c>
      <c r="AM140" s="63" t="str">
        <f t="shared" si="48"/>
        <v>-0-0-1-25-136</v>
      </c>
      <c r="AR140" s="18" t="str">
        <f t="shared" si="49"/>
        <v/>
      </c>
      <c r="AS140" s="18" t="str">
        <f>IF(L140="","",AG140-'Patient Data'!$AS$4)</f>
        <v/>
      </c>
      <c r="AT140" s="19"/>
      <c r="AU140" s="18" t="str">
        <f>IF(M140="","",AI140-'Patient Data'!$AU$4)</f>
        <v/>
      </c>
      <c r="AW140" s="19"/>
      <c r="AX140" s="18" t="str">
        <f t="shared" si="50"/>
        <v/>
      </c>
      <c r="AY140" s="18" t="str">
        <f t="shared" si="51"/>
        <v/>
      </c>
      <c r="AZ140" s="19"/>
      <c r="BO140" s="62" t="str">
        <f t="shared" si="58"/>
        <v/>
      </c>
      <c r="BP140" s="62" t="str">
        <f t="shared" si="59"/>
        <v/>
      </c>
      <c r="BQ140" s="62" t="str">
        <f t="shared" si="60"/>
        <v/>
      </c>
      <c r="BR140" s="62" t="str">
        <f t="shared" si="61"/>
        <v/>
      </c>
      <c r="BS140" s="62" t="str">
        <f t="shared" si="62"/>
        <v/>
      </c>
      <c r="BT140" s="62" t="str">
        <f t="shared" si="63"/>
        <v/>
      </c>
      <c r="BU140" s="62" t="str">
        <f t="shared" si="64"/>
        <v/>
      </c>
      <c r="BV140" s="62" t="str">
        <f t="shared" si="65"/>
        <v/>
      </c>
      <c r="BW140" s="62" t="str">
        <f t="shared" si="66"/>
        <v/>
      </c>
    </row>
    <row r="141" spans="1:75" s="13" customFormat="1" ht="38.25" customHeight="1" thickBot="1">
      <c r="A141" s="49">
        <f t="shared" si="67"/>
        <v>0</v>
      </c>
      <c r="B141" s="49" t="str">
        <f t="shared" si="68"/>
        <v>1-25</v>
      </c>
      <c r="C141" s="34"/>
      <c r="D141" s="92" t="str">
        <f>$A141&amp;"-"&amp;$B141&amp;"-"&amp;TEXT(ROWS(D$5:D141),"000")</f>
        <v>0-1-25-137</v>
      </c>
      <c r="E141" s="4"/>
      <c r="F141" s="4"/>
      <c r="G141" s="4"/>
      <c r="H141" s="4"/>
      <c r="I141" s="27"/>
      <c r="J141" s="4"/>
      <c r="K141" s="4"/>
      <c r="L141" s="4"/>
      <c r="M141" s="4"/>
      <c r="N141" s="57"/>
      <c r="O141" s="61"/>
      <c r="P141" s="63"/>
      <c r="Q141" s="68"/>
      <c r="R141" s="68"/>
      <c r="S141" s="68"/>
      <c r="T141" s="68"/>
      <c r="U141" s="70"/>
      <c r="V141" s="70"/>
      <c r="W141" s="70"/>
      <c r="X141" s="70"/>
      <c r="Y141" s="70"/>
      <c r="Z141" s="70"/>
      <c r="AA141" s="70"/>
      <c r="AB141" s="70"/>
      <c r="AC141" s="62" t="str">
        <f t="shared" si="52"/>
        <v/>
      </c>
      <c r="AD141" s="62" t="str">
        <f t="shared" si="53"/>
        <v/>
      </c>
      <c r="AE141" s="62" t="str">
        <f t="shared" si="54"/>
        <v/>
      </c>
      <c r="AF141" s="62" t="str">
        <f t="shared" si="55"/>
        <v/>
      </c>
      <c r="AG141" s="62" t="str">
        <f t="shared" si="56"/>
        <v/>
      </c>
      <c r="AH141" s="63" t="str">
        <f>IF(AG141&lt;'Patient Data'!$AS$4,"Labs complete w/in 45 minutes","")</f>
        <v/>
      </c>
      <c r="AI141" s="62" t="str">
        <f t="shared" si="57"/>
        <v/>
      </c>
      <c r="AJ141" s="63" t="str">
        <f>IF(AI141&lt;'Patient Data'!$AU$4,"tPA w/in 60 minutes","")</f>
        <v/>
      </c>
      <c r="AK141" s="63" t="str">
        <f>IF(AY141&lt;'Patient Data'!$AY$4,"tPA w/in 3 hours","")</f>
        <v/>
      </c>
      <c r="AL141" s="63" t="str">
        <f>IF(AR141&lt;'Patient Data'!$AR$4,"LSN within 3.5 hours","")</f>
        <v/>
      </c>
      <c r="AM141" s="63" t="str">
        <f t="shared" si="48"/>
        <v>-0-0-1-25-137</v>
      </c>
      <c r="AR141" s="18" t="str">
        <f t="shared" si="49"/>
        <v/>
      </c>
      <c r="AS141" s="18" t="str">
        <f>IF(L141="","",AG141-'Patient Data'!$AS$4)</f>
        <v/>
      </c>
      <c r="AT141" s="19"/>
      <c r="AU141" s="18" t="str">
        <f>IF(M141="","",AI141-'Patient Data'!$AU$4)</f>
        <v/>
      </c>
      <c r="AW141" s="19"/>
      <c r="AX141" s="18" t="str">
        <f t="shared" si="50"/>
        <v/>
      </c>
      <c r="AY141" s="18" t="str">
        <f t="shared" si="51"/>
        <v/>
      </c>
      <c r="AZ141" s="19"/>
      <c r="BO141" s="62" t="str">
        <f t="shared" si="58"/>
        <v/>
      </c>
      <c r="BP141" s="62" t="str">
        <f t="shared" si="59"/>
        <v/>
      </c>
      <c r="BQ141" s="62" t="str">
        <f t="shared" si="60"/>
        <v/>
      </c>
      <c r="BR141" s="62" t="str">
        <f t="shared" si="61"/>
        <v/>
      </c>
      <c r="BS141" s="62" t="str">
        <f t="shared" si="62"/>
        <v/>
      </c>
      <c r="BT141" s="62" t="str">
        <f t="shared" si="63"/>
        <v/>
      </c>
      <c r="BU141" s="62" t="str">
        <f t="shared" si="64"/>
        <v/>
      </c>
      <c r="BV141" s="62" t="str">
        <f t="shared" si="65"/>
        <v/>
      </c>
      <c r="BW141" s="62" t="str">
        <f t="shared" si="66"/>
        <v/>
      </c>
    </row>
    <row r="142" spans="1:75" s="13" customFormat="1" ht="38.25" customHeight="1" thickBot="1">
      <c r="A142" s="49">
        <f t="shared" si="67"/>
        <v>0</v>
      </c>
      <c r="B142" s="49" t="str">
        <f t="shared" si="68"/>
        <v>1-25</v>
      </c>
      <c r="C142" s="34"/>
      <c r="D142" s="92" t="str">
        <f>$A142&amp;"-"&amp;$B142&amp;"-"&amp;TEXT(ROWS(D$5:D142),"000")</f>
        <v>0-1-25-138</v>
      </c>
      <c r="E142" s="4"/>
      <c r="F142" s="4"/>
      <c r="G142" s="4"/>
      <c r="H142" s="4"/>
      <c r="I142" s="27"/>
      <c r="J142" s="4"/>
      <c r="K142" s="4"/>
      <c r="L142" s="4"/>
      <c r="M142" s="4"/>
      <c r="N142" s="57"/>
      <c r="O142" s="61"/>
      <c r="P142" s="63"/>
      <c r="Q142" s="68"/>
      <c r="R142" s="68"/>
      <c r="S142" s="68"/>
      <c r="T142" s="68"/>
      <c r="U142" s="70"/>
      <c r="V142" s="70"/>
      <c r="W142" s="70"/>
      <c r="X142" s="70"/>
      <c r="Y142" s="70"/>
      <c r="Z142" s="70"/>
      <c r="AA142" s="70"/>
      <c r="AB142" s="70"/>
      <c r="AC142" s="62" t="str">
        <f t="shared" si="52"/>
        <v/>
      </c>
      <c r="AD142" s="62" t="str">
        <f t="shared" si="53"/>
        <v/>
      </c>
      <c r="AE142" s="62" t="str">
        <f t="shared" si="54"/>
        <v/>
      </c>
      <c r="AF142" s="62" t="str">
        <f t="shared" si="55"/>
        <v/>
      </c>
      <c r="AG142" s="62" t="str">
        <f t="shared" si="56"/>
        <v/>
      </c>
      <c r="AH142" s="63" t="str">
        <f>IF(AG142&lt;'Patient Data'!$AS$4,"Labs complete w/in 45 minutes","")</f>
        <v/>
      </c>
      <c r="AI142" s="62" t="str">
        <f t="shared" si="57"/>
        <v/>
      </c>
      <c r="AJ142" s="63" t="str">
        <f>IF(AI142&lt;'Patient Data'!$AU$4,"tPA w/in 60 minutes","")</f>
        <v/>
      </c>
      <c r="AK142" s="63" t="str">
        <f>IF(AY142&lt;'Patient Data'!$AY$4,"tPA w/in 3 hours","")</f>
        <v/>
      </c>
      <c r="AL142" s="63" t="str">
        <f>IF(AR142&lt;'Patient Data'!$AR$4,"LSN within 3.5 hours","")</f>
        <v/>
      </c>
      <c r="AM142" s="63" t="str">
        <f t="shared" si="48"/>
        <v>-0-0-1-25-138</v>
      </c>
      <c r="AR142" s="18" t="str">
        <f t="shared" si="49"/>
        <v/>
      </c>
      <c r="AS142" s="18" t="str">
        <f>IF(L142="","",AG142-'Patient Data'!$AS$4)</f>
        <v/>
      </c>
      <c r="AT142" s="19"/>
      <c r="AU142" s="18" t="str">
        <f>IF(M142="","",AI142-'Patient Data'!$AU$4)</f>
        <v/>
      </c>
      <c r="AW142" s="19"/>
      <c r="AX142" s="18" t="str">
        <f t="shared" si="50"/>
        <v/>
      </c>
      <c r="AY142" s="18" t="str">
        <f t="shared" si="51"/>
        <v/>
      </c>
      <c r="AZ142" s="19"/>
      <c r="BO142" s="62" t="str">
        <f t="shared" si="58"/>
        <v/>
      </c>
      <c r="BP142" s="62" t="str">
        <f t="shared" si="59"/>
        <v/>
      </c>
      <c r="BQ142" s="62" t="str">
        <f t="shared" si="60"/>
        <v/>
      </c>
      <c r="BR142" s="62" t="str">
        <f t="shared" si="61"/>
        <v/>
      </c>
      <c r="BS142" s="62" t="str">
        <f t="shared" si="62"/>
        <v/>
      </c>
      <c r="BT142" s="62" t="str">
        <f t="shared" si="63"/>
        <v/>
      </c>
      <c r="BU142" s="62" t="str">
        <f t="shared" si="64"/>
        <v/>
      </c>
      <c r="BV142" s="62" t="str">
        <f t="shared" si="65"/>
        <v/>
      </c>
      <c r="BW142" s="62" t="str">
        <f t="shared" si="66"/>
        <v/>
      </c>
    </row>
    <row r="143" spans="1:75" s="13" customFormat="1" ht="38.25" customHeight="1" thickBot="1">
      <c r="A143" s="49">
        <f t="shared" si="67"/>
        <v>0</v>
      </c>
      <c r="B143" s="49" t="str">
        <f t="shared" si="68"/>
        <v>1-25</v>
      </c>
      <c r="C143" s="34"/>
      <c r="D143" s="92" t="str">
        <f>$A143&amp;"-"&amp;$B143&amp;"-"&amp;TEXT(ROWS(D$5:D143),"000")</f>
        <v>0-1-25-139</v>
      </c>
      <c r="E143" s="4"/>
      <c r="F143" s="4"/>
      <c r="G143" s="4"/>
      <c r="H143" s="4"/>
      <c r="I143" s="27"/>
      <c r="J143" s="4"/>
      <c r="K143" s="4"/>
      <c r="L143" s="4"/>
      <c r="M143" s="4"/>
      <c r="N143" s="57"/>
      <c r="O143" s="61"/>
      <c r="P143" s="63"/>
      <c r="Q143" s="68"/>
      <c r="R143" s="68"/>
      <c r="S143" s="68"/>
      <c r="T143" s="68"/>
      <c r="U143" s="70"/>
      <c r="V143" s="70"/>
      <c r="W143" s="70"/>
      <c r="X143" s="70"/>
      <c r="Y143" s="70"/>
      <c r="Z143" s="70"/>
      <c r="AA143" s="70"/>
      <c r="AB143" s="70"/>
      <c r="AC143" s="62" t="str">
        <f t="shared" si="52"/>
        <v/>
      </c>
      <c r="AD143" s="62" t="str">
        <f t="shared" si="53"/>
        <v/>
      </c>
      <c r="AE143" s="62" t="str">
        <f t="shared" si="54"/>
        <v/>
      </c>
      <c r="AF143" s="62" t="str">
        <f t="shared" si="55"/>
        <v/>
      </c>
      <c r="AG143" s="62" t="str">
        <f t="shared" si="56"/>
        <v/>
      </c>
      <c r="AH143" s="63" t="str">
        <f>IF(AG143&lt;'Patient Data'!$AS$4,"Labs complete w/in 45 minutes","")</f>
        <v/>
      </c>
      <c r="AI143" s="62" t="str">
        <f t="shared" si="57"/>
        <v/>
      </c>
      <c r="AJ143" s="63" t="str">
        <f>IF(AI143&lt;'Patient Data'!$AU$4,"tPA w/in 60 minutes","")</f>
        <v/>
      </c>
      <c r="AK143" s="63" t="str">
        <f>IF(AY143&lt;'Patient Data'!$AY$4,"tPA w/in 3 hours","")</f>
        <v/>
      </c>
      <c r="AL143" s="63" t="str">
        <f>IF(AR143&lt;'Patient Data'!$AR$4,"LSN within 3.5 hours","")</f>
        <v/>
      </c>
      <c r="AM143" s="63" t="str">
        <f t="shared" si="48"/>
        <v>-0-0-1-25-139</v>
      </c>
      <c r="AR143" s="18" t="str">
        <f t="shared" si="49"/>
        <v/>
      </c>
      <c r="AS143" s="18" t="str">
        <f>IF(L143="","",AG143-'Patient Data'!$AS$4)</f>
        <v/>
      </c>
      <c r="AT143" s="19"/>
      <c r="AU143" s="18" t="str">
        <f>IF(M143="","",AI143-'Patient Data'!$AU$4)</f>
        <v/>
      </c>
      <c r="AW143" s="19"/>
      <c r="AX143" s="18" t="str">
        <f t="shared" si="50"/>
        <v/>
      </c>
      <c r="AY143" s="18" t="str">
        <f t="shared" si="51"/>
        <v/>
      </c>
      <c r="AZ143" s="19"/>
      <c r="BO143" s="62" t="str">
        <f t="shared" si="58"/>
        <v/>
      </c>
      <c r="BP143" s="62" t="str">
        <f t="shared" si="59"/>
        <v/>
      </c>
      <c r="BQ143" s="62" t="str">
        <f t="shared" si="60"/>
        <v/>
      </c>
      <c r="BR143" s="62" t="str">
        <f t="shared" si="61"/>
        <v/>
      </c>
      <c r="BS143" s="62" t="str">
        <f t="shared" si="62"/>
        <v/>
      </c>
      <c r="BT143" s="62" t="str">
        <f t="shared" si="63"/>
        <v/>
      </c>
      <c r="BU143" s="62" t="str">
        <f t="shared" si="64"/>
        <v/>
      </c>
      <c r="BV143" s="62" t="str">
        <f t="shared" si="65"/>
        <v/>
      </c>
      <c r="BW143" s="62" t="str">
        <f t="shared" si="66"/>
        <v/>
      </c>
    </row>
    <row r="144" spans="1:75" s="13" customFormat="1" ht="38.25" customHeight="1" thickBot="1">
      <c r="A144" s="49">
        <f t="shared" si="67"/>
        <v>0</v>
      </c>
      <c r="B144" s="49" t="str">
        <f t="shared" si="68"/>
        <v>1-25</v>
      </c>
      <c r="C144" s="34"/>
      <c r="D144" s="92" t="str">
        <f>$A144&amp;"-"&amp;$B144&amp;"-"&amp;TEXT(ROWS(D$5:D144),"000")</f>
        <v>0-1-25-140</v>
      </c>
      <c r="E144" s="4"/>
      <c r="F144" s="4"/>
      <c r="G144" s="4"/>
      <c r="H144" s="4"/>
      <c r="I144" s="27"/>
      <c r="J144" s="4"/>
      <c r="K144" s="4"/>
      <c r="L144" s="4"/>
      <c r="M144" s="4"/>
      <c r="N144" s="57"/>
      <c r="O144" s="61"/>
      <c r="P144" s="63"/>
      <c r="Q144" s="68"/>
      <c r="R144" s="68"/>
      <c r="S144" s="68"/>
      <c r="T144" s="68"/>
      <c r="U144" s="70"/>
      <c r="V144" s="70"/>
      <c r="W144" s="70"/>
      <c r="X144" s="70"/>
      <c r="Y144" s="70"/>
      <c r="Z144" s="70"/>
      <c r="AA144" s="70"/>
      <c r="AB144" s="70"/>
      <c r="AC144" s="62" t="str">
        <f t="shared" si="52"/>
        <v/>
      </c>
      <c r="AD144" s="62" t="str">
        <f t="shared" si="53"/>
        <v/>
      </c>
      <c r="AE144" s="62" t="str">
        <f t="shared" si="54"/>
        <v/>
      </c>
      <c r="AF144" s="62" t="str">
        <f t="shared" si="55"/>
        <v/>
      </c>
      <c r="AG144" s="62" t="str">
        <f t="shared" si="56"/>
        <v/>
      </c>
      <c r="AH144" s="63" t="str">
        <f>IF(AG144&lt;'Patient Data'!$AS$4,"Labs complete w/in 45 minutes","")</f>
        <v/>
      </c>
      <c r="AI144" s="62" t="str">
        <f t="shared" si="57"/>
        <v/>
      </c>
      <c r="AJ144" s="63" t="str">
        <f>IF(AI144&lt;'Patient Data'!$AU$4,"tPA w/in 60 minutes","")</f>
        <v/>
      </c>
      <c r="AK144" s="63" t="str">
        <f>IF(AY144&lt;'Patient Data'!$AY$4,"tPA w/in 3 hours","")</f>
        <v/>
      </c>
      <c r="AL144" s="63" t="str">
        <f>IF(AR144&lt;'Patient Data'!$AR$4,"LSN within 3.5 hours","")</f>
        <v/>
      </c>
      <c r="AM144" s="63" t="str">
        <f t="shared" si="48"/>
        <v>-0-0-1-25-140</v>
      </c>
      <c r="AR144" s="18" t="str">
        <f t="shared" si="49"/>
        <v/>
      </c>
      <c r="AS144" s="18" t="str">
        <f>IF(L144="","",AG144-'Patient Data'!$AS$4)</f>
        <v/>
      </c>
      <c r="AT144" s="19"/>
      <c r="AU144" s="18" t="str">
        <f>IF(M144="","",AI144-'Patient Data'!$AU$4)</f>
        <v/>
      </c>
      <c r="AW144" s="19"/>
      <c r="AX144" s="18" t="str">
        <f t="shared" si="50"/>
        <v/>
      </c>
      <c r="AY144" s="18" t="str">
        <f t="shared" si="51"/>
        <v/>
      </c>
      <c r="AZ144" s="19"/>
      <c r="BO144" s="62" t="str">
        <f t="shared" si="58"/>
        <v/>
      </c>
      <c r="BP144" s="62" t="str">
        <f t="shared" si="59"/>
        <v/>
      </c>
      <c r="BQ144" s="62" t="str">
        <f t="shared" si="60"/>
        <v/>
      </c>
      <c r="BR144" s="62" t="str">
        <f t="shared" si="61"/>
        <v/>
      </c>
      <c r="BS144" s="62" t="str">
        <f t="shared" si="62"/>
        <v/>
      </c>
      <c r="BT144" s="62" t="str">
        <f t="shared" si="63"/>
        <v/>
      </c>
      <c r="BU144" s="62" t="str">
        <f t="shared" si="64"/>
        <v/>
      </c>
      <c r="BV144" s="62" t="str">
        <f t="shared" si="65"/>
        <v/>
      </c>
      <c r="BW144" s="62" t="str">
        <f t="shared" si="66"/>
        <v/>
      </c>
    </row>
    <row r="145" spans="1:75" s="13" customFormat="1" ht="38.25" customHeight="1" thickBot="1">
      <c r="A145" s="49">
        <f t="shared" si="67"/>
        <v>0</v>
      </c>
      <c r="B145" s="49" t="str">
        <f t="shared" si="68"/>
        <v>1-25</v>
      </c>
      <c r="C145" s="34"/>
      <c r="D145" s="92" t="str">
        <f>$A145&amp;"-"&amp;$B145&amp;"-"&amp;TEXT(ROWS(D$5:D145),"000")</f>
        <v>0-1-25-141</v>
      </c>
      <c r="E145" s="4"/>
      <c r="F145" s="4"/>
      <c r="G145" s="4"/>
      <c r="H145" s="4"/>
      <c r="I145" s="27"/>
      <c r="J145" s="4"/>
      <c r="K145" s="4"/>
      <c r="L145" s="4"/>
      <c r="M145" s="4"/>
      <c r="N145" s="57"/>
      <c r="O145" s="61"/>
      <c r="P145" s="63"/>
      <c r="Q145" s="68"/>
      <c r="R145" s="68"/>
      <c r="S145" s="68"/>
      <c r="T145" s="68"/>
      <c r="U145" s="70"/>
      <c r="V145" s="70"/>
      <c r="W145" s="70"/>
      <c r="X145" s="70"/>
      <c r="Y145" s="70"/>
      <c r="Z145" s="70"/>
      <c r="AA145" s="70"/>
      <c r="AB145" s="70"/>
      <c r="AC145" s="62" t="str">
        <f t="shared" si="52"/>
        <v/>
      </c>
      <c r="AD145" s="62" t="str">
        <f t="shared" si="53"/>
        <v/>
      </c>
      <c r="AE145" s="62" t="str">
        <f t="shared" si="54"/>
        <v/>
      </c>
      <c r="AF145" s="62" t="str">
        <f t="shared" si="55"/>
        <v/>
      </c>
      <c r="AG145" s="62" t="str">
        <f t="shared" si="56"/>
        <v/>
      </c>
      <c r="AH145" s="63" t="str">
        <f>IF(AG145&lt;'Patient Data'!$AS$4,"Labs complete w/in 45 minutes","")</f>
        <v/>
      </c>
      <c r="AI145" s="62" t="str">
        <f t="shared" si="57"/>
        <v/>
      </c>
      <c r="AJ145" s="63" t="str">
        <f>IF(AI145&lt;'Patient Data'!$AU$4,"tPA w/in 60 minutes","")</f>
        <v/>
      </c>
      <c r="AK145" s="63" t="str">
        <f>IF(AY145&lt;'Patient Data'!$AY$4,"tPA w/in 3 hours","")</f>
        <v/>
      </c>
      <c r="AL145" s="63" t="str">
        <f>IF(AR145&lt;'Patient Data'!$AR$4,"LSN within 3.5 hours","")</f>
        <v/>
      </c>
      <c r="AM145" s="63" t="str">
        <f t="shared" si="48"/>
        <v>-0-0-1-25-141</v>
      </c>
      <c r="AR145" s="18" t="str">
        <f t="shared" si="49"/>
        <v/>
      </c>
      <c r="AS145" s="18" t="str">
        <f>IF(L145="","",AG145-'Patient Data'!$AS$4)</f>
        <v/>
      </c>
      <c r="AT145" s="19"/>
      <c r="AU145" s="18" t="str">
        <f>IF(M145="","",AI145-'Patient Data'!$AU$4)</f>
        <v/>
      </c>
      <c r="AW145" s="19"/>
      <c r="AX145" s="18" t="str">
        <f t="shared" si="50"/>
        <v/>
      </c>
      <c r="AY145" s="18" t="str">
        <f t="shared" si="51"/>
        <v/>
      </c>
      <c r="AZ145" s="19"/>
      <c r="BO145" s="62" t="str">
        <f t="shared" si="58"/>
        <v/>
      </c>
      <c r="BP145" s="62" t="str">
        <f t="shared" si="59"/>
        <v/>
      </c>
      <c r="BQ145" s="62" t="str">
        <f t="shared" si="60"/>
        <v/>
      </c>
      <c r="BR145" s="62" t="str">
        <f t="shared" si="61"/>
        <v/>
      </c>
      <c r="BS145" s="62" t="str">
        <f t="shared" si="62"/>
        <v/>
      </c>
      <c r="BT145" s="62" t="str">
        <f t="shared" si="63"/>
        <v/>
      </c>
      <c r="BU145" s="62" t="str">
        <f t="shared" si="64"/>
        <v/>
      </c>
      <c r="BV145" s="62" t="str">
        <f t="shared" si="65"/>
        <v/>
      </c>
      <c r="BW145" s="62" t="str">
        <f t="shared" si="66"/>
        <v/>
      </c>
    </row>
    <row r="146" spans="1:75" s="13" customFormat="1" ht="38.25" customHeight="1" thickBot="1">
      <c r="A146" s="49">
        <f t="shared" si="67"/>
        <v>0</v>
      </c>
      <c r="B146" s="49" t="str">
        <f t="shared" si="68"/>
        <v>1-25</v>
      </c>
      <c r="C146" s="34"/>
      <c r="D146" s="92" t="str">
        <f>$A146&amp;"-"&amp;$B146&amp;"-"&amp;TEXT(ROWS(D$5:D146),"000")</f>
        <v>0-1-25-142</v>
      </c>
      <c r="E146" s="4"/>
      <c r="F146" s="4"/>
      <c r="G146" s="4"/>
      <c r="H146" s="4"/>
      <c r="I146" s="27"/>
      <c r="J146" s="4"/>
      <c r="K146" s="4"/>
      <c r="L146" s="4"/>
      <c r="M146" s="4"/>
      <c r="N146" s="57"/>
      <c r="O146" s="61"/>
      <c r="P146" s="63"/>
      <c r="Q146" s="68"/>
      <c r="R146" s="68"/>
      <c r="S146" s="68"/>
      <c r="T146" s="68"/>
      <c r="U146" s="70"/>
      <c r="V146" s="70"/>
      <c r="W146" s="70"/>
      <c r="X146" s="70"/>
      <c r="Y146" s="70"/>
      <c r="Z146" s="70"/>
      <c r="AA146" s="70"/>
      <c r="AB146" s="70"/>
      <c r="AC146" s="62" t="str">
        <f t="shared" si="52"/>
        <v/>
      </c>
      <c r="AD146" s="62" t="str">
        <f t="shared" si="53"/>
        <v/>
      </c>
      <c r="AE146" s="62" t="str">
        <f t="shared" si="54"/>
        <v/>
      </c>
      <c r="AF146" s="62" t="str">
        <f t="shared" si="55"/>
        <v/>
      </c>
      <c r="AG146" s="62" t="str">
        <f t="shared" si="56"/>
        <v/>
      </c>
      <c r="AH146" s="63" t="str">
        <f>IF(AG146&lt;'Patient Data'!$AS$4,"Labs complete w/in 45 minutes","")</f>
        <v/>
      </c>
      <c r="AI146" s="62" t="str">
        <f t="shared" si="57"/>
        <v/>
      </c>
      <c r="AJ146" s="63" t="str">
        <f>IF(AI146&lt;'Patient Data'!$AU$4,"tPA w/in 60 minutes","")</f>
        <v/>
      </c>
      <c r="AK146" s="63" t="str">
        <f>IF(AY146&lt;'Patient Data'!$AY$4,"tPA w/in 3 hours","")</f>
        <v/>
      </c>
      <c r="AL146" s="63" t="str">
        <f>IF(AR146&lt;'Patient Data'!$AR$4,"LSN within 3.5 hours","")</f>
        <v/>
      </c>
      <c r="AM146" s="63" t="str">
        <f t="shared" si="48"/>
        <v>-0-0-1-25-142</v>
      </c>
      <c r="AR146" s="18" t="str">
        <f t="shared" si="49"/>
        <v/>
      </c>
      <c r="AS146" s="18" t="str">
        <f>IF(L146="","",AG146-'Patient Data'!$AS$4)</f>
        <v/>
      </c>
      <c r="AT146" s="19"/>
      <c r="AU146" s="18" t="str">
        <f>IF(M146="","",AI146-'Patient Data'!$AU$4)</f>
        <v/>
      </c>
      <c r="AW146" s="19"/>
      <c r="AX146" s="18" t="str">
        <f t="shared" si="50"/>
        <v/>
      </c>
      <c r="AY146" s="18" t="str">
        <f t="shared" si="51"/>
        <v/>
      </c>
      <c r="AZ146" s="19"/>
      <c r="BO146" s="62" t="str">
        <f t="shared" si="58"/>
        <v/>
      </c>
      <c r="BP146" s="62" t="str">
        <f t="shared" si="59"/>
        <v/>
      </c>
      <c r="BQ146" s="62" t="str">
        <f t="shared" si="60"/>
        <v/>
      </c>
      <c r="BR146" s="62" t="str">
        <f t="shared" si="61"/>
        <v/>
      </c>
      <c r="BS146" s="62" t="str">
        <f t="shared" si="62"/>
        <v/>
      </c>
      <c r="BT146" s="62" t="str">
        <f t="shared" si="63"/>
        <v/>
      </c>
      <c r="BU146" s="62" t="str">
        <f t="shared" si="64"/>
        <v/>
      </c>
      <c r="BV146" s="62" t="str">
        <f t="shared" si="65"/>
        <v/>
      </c>
      <c r="BW146" s="62" t="str">
        <f t="shared" si="66"/>
        <v/>
      </c>
    </row>
    <row r="147" spans="1:75" s="13" customFormat="1" ht="38.25" customHeight="1" thickBot="1">
      <c r="A147" s="49">
        <f t="shared" si="67"/>
        <v>0</v>
      </c>
      <c r="B147" s="49" t="str">
        <f t="shared" si="68"/>
        <v>1-25</v>
      </c>
      <c r="C147" s="34"/>
      <c r="D147" s="92" t="str">
        <f>$A147&amp;"-"&amp;$B147&amp;"-"&amp;TEXT(ROWS(D$5:D147),"000")</f>
        <v>0-1-25-143</v>
      </c>
      <c r="E147" s="4"/>
      <c r="F147" s="4"/>
      <c r="G147" s="4"/>
      <c r="H147" s="4"/>
      <c r="I147" s="27"/>
      <c r="J147" s="4"/>
      <c r="K147" s="4"/>
      <c r="L147" s="4"/>
      <c r="M147" s="4"/>
      <c r="N147" s="57"/>
      <c r="O147" s="61"/>
      <c r="P147" s="63"/>
      <c r="Q147" s="68"/>
      <c r="R147" s="68"/>
      <c r="S147" s="68"/>
      <c r="T147" s="68"/>
      <c r="U147" s="70"/>
      <c r="V147" s="70"/>
      <c r="W147" s="70"/>
      <c r="X147" s="70"/>
      <c r="Y147" s="70"/>
      <c r="Z147" s="70"/>
      <c r="AA147" s="70"/>
      <c r="AB147" s="70"/>
      <c r="AC147" s="62" t="str">
        <f t="shared" si="52"/>
        <v/>
      </c>
      <c r="AD147" s="62" t="str">
        <f t="shared" si="53"/>
        <v/>
      </c>
      <c r="AE147" s="62" t="str">
        <f t="shared" si="54"/>
        <v/>
      </c>
      <c r="AF147" s="62" t="str">
        <f t="shared" si="55"/>
        <v/>
      </c>
      <c r="AG147" s="62" t="str">
        <f t="shared" si="56"/>
        <v/>
      </c>
      <c r="AH147" s="63" t="str">
        <f>IF(AG147&lt;'Patient Data'!$AS$4,"Labs complete w/in 45 minutes","")</f>
        <v/>
      </c>
      <c r="AI147" s="62" t="str">
        <f t="shared" si="57"/>
        <v/>
      </c>
      <c r="AJ147" s="63" t="str">
        <f>IF(AI147&lt;'Patient Data'!$AU$4,"tPA w/in 60 minutes","")</f>
        <v/>
      </c>
      <c r="AK147" s="63" t="str">
        <f>IF(AY147&lt;'Patient Data'!$AY$4,"tPA w/in 3 hours","")</f>
        <v/>
      </c>
      <c r="AL147" s="63" t="str">
        <f>IF(AR147&lt;'Patient Data'!$AR$4,"LSN within 3.5 hours","")</f>
        <v/>
      </c>
      <c r="AM147" s="63" t="str">
        <f t="shared" si="48"/>
        <v>-0-0-1-25-143</v>
      </c>
      <c r="AR147" s="18" t="str">
        <f t="shared" si="49"/>
        <v/>
      </c>
      <c r="AS147" s="18" t="str">
        <f>IF(L147="","",AG147-'Patient Data'!$AS$4)</f>
        <v/>
      </c>
      <c r="AT147" s="19"/>
      <c r="AU147" s="18" t="str">
        <f>IF(M147="","",AI147-'Patient Data'!$AU$4)</f>
        <v/>
      </c>
      <c r="AW147" s="19"/>
      <c r="AX147" s="18" t="str">
        <f t="shared" si="50"/>
        <v/>
      </c>
      <c r="AY147" s="18" t="str">
        <f t="shared" si="51"/>
        <v/>
      </c>
      <c r="AZ147" s="19"/>
      <c r="BO147" s="62" t="str">
        <f t="shared" si="58"/>
        <v/>
      </c>
      <c r="BP147" s="62" t="str">
        <f t="shared" si="59"/>
        <v/>
      </c>
      <c r="BQ147" s="62" t="str">
        <f t="shared" si="60"/>
        <v/>
      </c>
      <c r="BR147" s="62" t="str">
        <f t="shared" si="61"/>
        <v/>
      </c>
      <c r="BS147" s="62" t="str">
        <f t="shared" si="62"/>
        <v/>
      </c>
      <c r="BT147" s="62" t="str">
        <f t="shared" si="63"/>
        <v/>
      </c>
      <c r="BU147" s="62" t="str">
        <f t="shared" si="64"/>
        <v/>
      </c>
      <c r="BV147" s="62" t="str">
        <f t="shared" si="65"/>
        <v/>
      </c>
      <c r="BW147" s="62" t="str">
        <f t="shared" si="66"/>
        <v/>
      </c>
    </row>
    <row r="148" spans="1:75" s="13" customFormat="1" ht="38.25" customHeight="1" thickBot="1">
      <c r="A148" s="49">
        <f t="shared" si="67"/>
        <v>0</v>
      </c>
      <c r="B148" s="49" t="str">
        <f t="shared" si="68"/>
        <v>1-25</v>
      </c>
      <c r="C148" s="34"/>
      <c r="D148" s="92" t="str">
        <f>$A148&amp;"-"&amp;$B148&amp;"-"&amp;TEXT(ROWS(D$5:D148),"000")</f>
        <v>0-1-25-144</v>
      </c>
      <c r="E148" s="4"/>
      <c r="F148" s="4"/>
      <c r="G148" s="4"/>
      <c r="H148" s="4"/>
      <c r="I148" s="27"/>
      <c r="J148" s="4"/>
      <c r="K148" s="4"/>
      <c r="L148" s="4"/>
      <c r="M148" s="4"/>
      <c r="N148" s="57"/>
      <c r="O148" s="61"/>
      <c r="P148" s="63"/>
      <c r="Q148" s="68"/>
      <c r="R148" s="68"/>
      <c r="S148" s="68"/>
      <c r="T148" s="68"/>
      <c r="U148" s="70"/>
      <c r="V148" s="70"/>
      <c r="W148" s="70"/>
      <c r="X148" s="70"/>
      <c r="Y148" s="70"/>
      <c r="Z148" s="70"/>
      <c r="AA148" s="70"/>
      <c r="AB148" s="70"/>
      <c r="AC148" s="62" t="str">
        <f t="shared" si="52"/>
        <v/>
      </c>
      <c r="AD148" s="62" t="str">
        <f t="shared" si="53"/>
        <v/>
      </c>
      <c r="AE148" s="62" t="str">
        <f t="shared" si="54"/>
        <v/>
      </c>
      <c r="AF148" s="62" t="str">
        <f t="shared" si="55"/>
        <v/>
      </c>
      <c r="AG148" s="62" t="str">
        <f t="shared" si="56"/>
        <v/>
      </c>
      <c r="AH148" s="63" t="str">
        <f>IF(AG148&lt;'Patient Data'!$AS$4,"Labs complete w/in 45 minutes","")</f>
        <v/>
      </c>
      <c r="AI148" s="62" t="str">
        <f t="shared" si="57"/>
        <v/>
      </c>
      <c r="AJ148" s="63" t="str">
        <f>IF(AI148&lt;'Patient Data'!$AU$4,"tPA w/in 60 minutes","")</f>
        <v/>
      </c>
      <c r="AK148" s="63" t="str">
        <f>IF(AY148&lt;'Patient Data'!$AY$4,"tPA w/in 3 hours","")</f>
        <v/>
      </c>
      <c r="AL148" s="63" t="str">
        <f>IF(AR148&lt;'Patient Data'!$AR$4,"LSN within 3.5 hours","")</f>
        <v/>
      </c>
      <c r="AM148" s="63" t="str">
        <f t="shared" si="48"/>
        <v>-0-0-1-25-144</v>
      </c>
      <c r="AR148" s="18" t="str">
        <f t="shared" si="49"/>
        <v/>
      </c>
      <c r="AS148" s="18" t="str">
        <f>IF(L148="","",AG148-'Patient Data'!$AS$4)</f>
        <v/>
      </c>
      <c r="AT148" s="19"/>
      <c r="AU148" s="18" t="str">
        <f>IF(M148="","",AI148-'Patient Data'!$AU$4)</f>
        <v/>
      </c>
      <c r="AW148" s="19"/>
      <c r="AX148" s="18" t="str">
        <f t="shared" si="50"/>
        <v/>
      </c>
      <c r="AY148" s="18" t="str">
        <f t="shared" si="51"/>
        <v/>
      </c>
      <c r="AZ148" s="19"/>
      <c r="BO148" s="62" t="str">
        <f t="shared" si="58"/>
        <v/>
      </c>
      <c r="BP148" s="62" t="str">
        <f t="shared" si="59"/>
        <v/>
      </c>
      <c r="BQ148" s="62" t="str">
        <f t="shared" si="60"/>
        <v/>
      </c>
      <c r="BR148" s="62" t="str">
        <f t="shared" si="61"/>
        <v/>
      </c>
      <c r="BS148" s="62" t="str">
        <f t="shared" si="62"/>
        <v/>
      </c>
      <c r="BT148" s="62" t="str">
        <f t="shared" si="63"/>
        <v/>
      </c>
      <c r="BU148" s="62" t="str">
        <f t="shared" si="64"/>
        <v/>
      </c>
      <c r="BV148" s="62" t="str">
        <f t="shared" si="65"/>
        <v/>
      </c>
      <c r="BW148" s="62" t="str">
        <f t="shared" si="66"/>
        <v/>
      </c>
    </row>
    <row r="149" spans="1:75" s="13" customFormat="1" ht="38.25" customHeight="1" thickBot="1">
      <c r="A149" s="49">
        <f t="shared" si="67"/>
        <v>0</v>
      </c>
      <c r="B149" s="49" t="str">
        <f t="shared" si="68"/>
        <v>1-25</v>
      </c>
      <c r="C149" s="34"/>
      <c r="D149" s="92" t="str">
        <f>$A149&amp;"-"&amp;$B149&amp;"-"&amp;TEXT(ROWS(D$5:D149),"000")</f>
        <v>0-1-25-145</v>
      </c>
      <c r="E149" s="4"/>
      <c r="F149" s="4"/>
      <c r="G149" s="4"/>
      <c r="H149" s="4"/>
      <c r="I149" s="27"/>
      <c r="J149" s="4"/>
      <c r="K149" s="4"/>
      <c r="L149" s="4"/>
      <c r="M149" s="4"/>
      <c r="N149" s="57"/>
      <c r="O149" s="61"/>
      <c r="P149" s="63"/>
      <c r="Q149" s="68"/>
      <c r="R149" s="68"/>
      <c r="S149" s="68"/>
      <c r="T149" s="68"/>
      <c r="U149" s="70"/>
      <c r="V149" s="70"/>
      <c r="W149" s="70"/>
      <c r="X149" s="70"/>
      <c r="Y149" s="70"/>
      <c r="Z149" s="70"/>
      <c r="AA149" s="70"/>
      <c r="AB149" s="70"/>
      <c r="AC149" s="62" t="str">
        <f t="shared" si="52"/>
        <v/>
      </c>
      <c r="AD149" s="62" t="str">
        <f t="shared" si="53"/>
        <v/>
      </c>
      <c r="AE149" s="62" t="str">
        <f t="shared" si="54"/>
        <v/>
      </c>
      <c r="AF149" s="62" t="str">
        <f t="shared" si="55"/>
        <v/>
      </c>
      <c r="AG149" s="62" t="str">
        <f t="shared" si="56"/>
        <v/>
      </c>
      <c r="AH149" s="63" t="str">
        <f>IF(AG149&lt;'Patient Data'!$AS$4,"Labs complete w/in 45 minutes","")</f>
        <v/>
      </c>
      <c r="AI149" s="62" t="str">
        <f t="shared" si="57"/>
        <v/>
      </c>
      <c r="AJ149" s="63" t="str">
        <f>IF(AI149&lt;'Patient Data'!$AU$4,"tPA w/in 60 minutes","")</f>
        <v/>
      </c>
      <c r="AK149" s="63" t="str">
        <f>IF(AY149&lt;'Patient Data'!$AY$4,"tPA w/in 3 hours","")</f>
        <v/>
      </c>
      <c r="AL149" s="63" t="str">
        <f>IF(AR149&lt;'Patient Data'!$AR$4,"LSN within 3.5 hours","")</f>
        <v/>
      </c>
      <c r="AM149" s="63" t="str">
        <f t="shared" si="48"/>
        <v>-0-0-1-25-145</v>
      </c>
      <c r="AR149" s="18" t="str">
        <f t="shared" si="49"/>
        <v/>
      </c>
      <c r="AS149" s="18" t="str">
        <f>IF(L149="","",AG149-'Patient Data'!$AS$4)</f>
        <v/>
      </c>
      <c r="AT149" s="19"/>
      <c r="AU149" s="18" t="str">
        <f>IF(M149="","",AI149-'Patient Data'!$AU$4)</f>
        <v/>
      </c>
      <c r="AW149" s="19"/>
      <c r="AX149" s="18" t="str">
        <f t="shared" si="50"/>
        <v/>
      </c>
      <c r="AY149" s="18" t="str">
        <f t="shared" si="51"/>
        <v/>
      </c>
      <c r="AZ149" s="19"/>
      <c r="BO149" s="62" t="str">
        <f t="shared" si="58"/>
        <v/>
      </c>
      <c r="BP149" s="62" t="str">
        <f t="shared" si="59"/>
        <v/>
      </c>
      <c r="BQ149" s="62" t="str">
        <f t="shared" si="60"/>
        <v/>
      </c>
      <c r="BR149" s="62" t="str">
        <f t="shared" si="61"/>
        <v/>
      </c>
      <c r="BS149" s="62" t="str">
        <f t="shared" si="62"/>
        <v/>
      </c>
      <c r="BT149" s="62" t="str">
        <f t="shared" si="63"/>
        <v/>
      </c>
      <c r="BU149" s="62" t="str">
        <f t="shared" si="64"/>
        <v/>
      </c>
      <c r="BV149" s="62" t="str">
        <f t="shared" si="65"/>
        <v/>
      </c>
      <c r="BW149" s="62" t="str">
        <f t="shared" si="66"/>
        <v/>
      </c>
    </row>
    <row r="150" spans="1:75" s="13" customFormat="1" ht="38.25" customHeight="1" thickBot="1">
      <c r="A150" s="49">
        <f t="shared" si="67"/>
        <v>0</v>
      </c>
      <c r="B150" s="49" t="str">
        <f t="shared" si="68"/>
        <v>1-25</v>
      </c>
      <c r="C150" s="34"/>
      <c r="D150" s="92" t="str">
        <f>$A150&amp;"-"&amp;$B150&amp;"-"&amp;TEXT(ROWS(D$5:D150),"000")</f>
        <v>0-1-25-146</v>
      </c>
      <c r="E150" s="4"/>
      <c r="F150" s="4"/>
      <c r="G150" s="4"/>
      <c r="H150" s="4"/>
      <c r="I150" s="27"/>
      <c r="J150" s="4"/>
      <c r="K150" s="4"/>
      <c r="L150" s="4"/>
      <c r="M150" s="4"/>
      <c r="N150" s="57"/>
      <c r="O150" s="61"/>
      <c r="P150" s="63"/>
      <c r="Q150" s="68"/>
      <c r="R150" s="68"/>
      <c r="S150" s="68"/>
      <c r="T150" s="68"/>
      <c r="U150" s="70"/>
      <c r="V150" s="70"/>
      <c r="W150" s="70"/>
      <c r="X150" s="70"/>
      <c r="Y150" s="70"/>
      <c r="Z150" s="70"/>
      <c r="AA150" s="70"/>
      <c r="AB150" s="70"/>
      <c r="AC150" s="62" t="str">
        <f t="shared" si="52"/>
        <v/>
      </c>
      <c r="AD150" s="62" t="str">
        <f t="shared" si="53"/>
        <v/>
      </c>
      <c r="AE150" s="62" t="str">
        <f t="shared" si="54"/>
        <v/>
      </c>
      <c r="AF150" s="62" t="str">
        <f t="shared" si="55"/>
        <v/>
      </c>
      <c r="AG150" s="62" t="str">
        <f t="shared" si="56"/>
        <v/>
      </c>
      <c r="AH150" s="63" t="str">
        <f>IF(AG150&lt;'Patient Data'!$AS$4,"Labs complete w/in 45 minutes","")</f>
        <v/>
      </c>
      <c r="AI150" s="62" t="str">
        <f t="shared" si="57"/>
        <v/>
      </c>
      <c r="AJ150" s="63" t="str">
        <f>IF(AI150&lt;'Patient Data'!$AU$4,"tPA w/in 60 minutes","")</f>
        <v/>
      </c>
      <c r="AK150" s="63" t="str">
        <f>IF(AY150&lt;'Patient Data'!$AY$4,"tPA w/in 3 hours","")</f>
        <v/>
      </c>
      <c r="AL150" s="63" t="str">
        <f>IF(AR150&lt;'Patient Data'!$AR$4,"LSN within 3.5 hours","")</f>
        <v/>
      </c>
      <c r="AM150" s="63" t="str">
        <f t="shared" si="48"/>
        <v>-0-0-1-25-146</v>
      </c>
      <c r="AR150" s="18" t="str">
        <f t="shared" si="49"/>
        <v/>
      </c>
      <c r="AS150" s="18" t="str">
        <f>IF(L150="","",AG150-'Patient Data'!$AS$4)</f>
        <v/>
      </c>
      <c r="AT150" s="19"/>
      <c r="AU150" s="18" t="str">
        <f>IF(M150="","",AI150-'Patient Data'!$AU$4)</f>
        <v/>
      </c>
      <c r="AW150" s="19"/>
      <c r="AX150" s="18" t="str">
        <f t="shared" si="50"/>
        <v/>
      </c>
      <c r="AY150" s="18" t="str">
        <f t="shared" si="51"/>
        <v/>
      </c>
      <c r="AZ150" s="19"/>
      <c r="BO150" s="62" t="str">
        <f t="shared" si="58"/>
        <v/>
      </c>
      <c r="BP150" s="62" t="str">
        <f t="shared" si="59"/>
        <v/>
      </c>
      <c r="BQ150" s="62" t="str">
        <f t="shared" si="60"/>
        <v/>
      </c>
      <c r="BR150" s="62" t="str">
        <f t="shared" si="61"/>
        <v/>
      </c>
      <c r="BS150" s="62" t="str">
        <f t="shared" si="62"/>
        <v/>
      </c>
      <c r="BT150" s="62" t="str">
        <f t="shared" si="63"/>
        <v/>
      </c>
      <c r="BU150" s="62" t="str">
        <f t="shared" si="64"/>
        <v/>
      </c>
      <c r="BV150" s="62" t="str">
        <f t="shared" si="65"/>
        <v/>
      </c>
      <c r="BW150" s="62" t="str">
        <f t="shared" si="66"/>
        <v/>
      </c>
    </row>
    <row r="151" spans="1:75" s="13" customFormat="1" ht="38.25" customHeight="1" thickBot="1">
      <c r="A151" s="49">
        <f t="shared" si="67"/>
        <v>0</v>
      </c>
      <c r="B151" s="49" t="str">
        <f t="shared" si="68"/>
        <v>1-25</v>
      </c>
      <c r="C151" s="34"/>
      <c r="D151" s="92" t="str">
        <f>$A151&amp;"-"&amp;$B151&amp;"-"&amp;TEXT(ROWS(D$5:D151),"000")</f>
        <v>0-1-25-147</v>
      </c>
      <c r="E151" s="4"/>
      <c r="F151" s="4"/>
      <c r="G151" s="4"/>
      <c r="H151" s="4"/>
      <c r="I151" s="27"/>
      <c r="J151" s="4"/>
      <c r="K151" s="4"/>
      <c r="L151" s="4"/>
      <c r="M151" s="4"/>
      <c r="N151" s="57"/>
      <c r="O151" s="61"/>
      <c r="P151" s="63"/>
      <c r="Q151" s="68"/>
      <c r="R151" s="68"/>
      <c r="S151" s="68"/>
      <c r="T151" s="68"/>
      <c r="U151" s="70"/>
      <c r="V151" s="70"/>
      <c r="W151" s="70"/>
      <c r="X151" s="70"/>
      <c r="Y151" s="70"/>
      <c r="Z151" s="70"/>
      <c r="AA151" s="70"/>
      <c r="AB151" s="70"/>
      <c r="AC151" s="62" t="str">
        <f t="shared" si="52"/>
        <v/>
      </c>
      <c r="AD151" s="62" t="str">
        <f t="shared" si="53"/>
        <v/>
      </c>
      <c r="AE151" s="62" t="str">
        <f t="shared" si="54"/>
        <v/>
      </c>
      <c r="AF151" s="62" t="str">
        <f t="shared" si="55"/>
        <v/>
      </c>
      <c r="AG151" s="62" t="str">
        <f t="shared" si="56"/>
        <v/>
      </c>
      <c r="AH151" s="63" t="str">
        <f>IF(AG151&lt;'Patient Data'!$AS$4,"Labs complete w/in 45 minutes","")</f>
        <v/>
      </c>
      <c r="AI151" s="62" t="str">
        <f t="shared" si="57"/>
        <v/>
      </c>
      <c r="AJ151" s="63" t="str">
        <f>IF(AI151&lt;'Patient Data'!$AU$4,"tPA w/in 60 minutes","")</f>
        <v/>
      </c>
      <c r="AK151" s="63" t="str">
        <f>IF(AY151&lt;'Patient Data'!$AY$4,"tPA w/in 3 hours","")</f>
        <v/>
      </c>
      <c r="AL151" s="63" t="str">
        <f>IF(AR151&lt;'Patient Data'!$AR$4,"LSN within 3.5 hours","")</f>
        <v/>
      </c>
      <c r="AM151" s="63" t="str">
        <f t="shared" si="48"/>
        <v>-0-0-1-25-147</v>
      </c>
      <c r="AR151" s="18" t="str">
        <f t="shared" si="49"/>
        <v/>
      </c>
      <c r="AS151" s="18" t="str">
        <f>IF(L151="","",AG151-'Patient Data'!$AS$4)</f>
        <v/>
      </c>
      <c r="AT151" s="19"/>
      <c r="AU151" s="18" t="str">
        <f>IF(M151="","",AI151-'Patient Data'!$AU$4)</f>
        <v/>
      </c>
      <c r="AW151" s="19"/>
      <c r="AX151" s="18" t="str">
        <f t="shared" si="50"/>
        <v/>
      </c>
      <c r="AY151" s="18" t="str">
        <f t="shared" si="51"/>
        <v/>
      </c>
      <c r="AZ151" s="19"/>
      <c r="BO151" s="62" t="str">
        <f t="shared" si="58"/>
        <v/>
      </c>
      <c r="BP151" s="62" t="str">
        <f t="shared" si="59"/>
        <v/>
      </c>
      <c r="BQ151" s="62" t="str">
        <f t="shared" si="60"/>
        <v/>
      </c>
      <c r="BR151" s="62" t="str">
        <f t="shared" si="61"/>
        <v/>
      </c>
      <c r="BS151" s="62" t="str">
        <f t="shared" si="62"/>
        <v/>
      </c>
      <c r="BT151" s="62" t="str">
        <f t="shared" si="63"/>
        <v/>
      </c>
      <c r="BU151" s="62" t="str">
        <f t="shared" si="64"/>
        <v/>
      </c>
      <c r="BV151" s="62" t="str">
        <f t="shared" si="65"/>
        <v/>
      </c>
      <c r="BW151" s="62" t="str">
        <f t="shared" si="66"/>
        <v/>
      </c>
    </row>
    <row r="152" spans="1:75" s="13" customFormat="1" ht="38.25" customHeight="1" thickBot="1">
      <c r="A152" s="49">
        <f t="shared" si="67"/>
        <v>0</v>
      </c>
      <c r="B152" s="49" t="str">
        <f t="shared" si="68"/>
        <v>1-25</v>
      </c>
      <c r="C152" s="34"/>
      <c r="D152" s="92" t="str">
        <f>$A152&amp;"-"&amp;$B152&amp;"-"&amp;TEXT(ROWS(D$5:D152),"000")</f>
        <v>0-1-25-148</v>
      </c>
      <c r="E152" s="4"/>
      <c r="F152" s="4"/>
      <c r="G152" s="4"/>
      <c r="H152" s="4"/>
      <c r="I152" s="27"/>
      <c r="J152" s="4"/>
      <c r="K152" s="4"/>
      <c r="L152" s="4"/>
      <c r="M152" s="4"/>
      <c r="N152" s="57"/>
      <c r="O152" s="61"/>
      <c r="P152" s="63"/>
      <c r="Q152" s="68"/>
      <c r="R152" s="68"/>
      <c r="S152" s="68"/>
      <c r="T152" s="68"/>
      <c r="U152" s="70"/>
      <c r="V152" s="70"/>
      <c r="W152" s="70"/>
      <c r="X152" s="70"/>
      <c r="Y152" s="70"/>
      <c r="Z152" s="70"/>
      <c r="AA152" s="70"/>
      <c r="AB152" s="70"/>
      <c r="AC152" s="62" t="str">
        <f t="shared" si="52"/>
        <v/>
      </c>
      <c r="AD152" s="62" t="str">
        <f t="shared" si="53"/>
        <v/>
      </c>
      <c r="AE152" s="62" t="str">
        <f t="shared" si="54"/>
        <v/>
      </c>
      <c r="AF152" s="62" t="str">
        <f t="shared" si="55"/>
        <v/>
      </c>
      <c r="AG152" s="62" t="str">
        <f t="shared" si="56"/>
        <v/>
      </c>
      <c r="AH152" s="63" t="str">
        <f>IF(AG152&lt;'Patient Data'!$AS$4,"Labs complete w/in 45 minutes","")</f>
        <v/>
      </c>
      <c r="AI152" s="62" t="str">
        <f t="shared" si="57"/>
        <v/>
      </c>
      <c r="AJ152" s="63" t="str">
        <f>IF(AI152&lt;'Patient Data'!$AU$4,"tPA w/in 60 minutes","")</f>
        <v/>
      </c>
      <c r="AK152" s="63" t="str">
        <f>IF(AY152&lt;'Patient Data'!$AY$4,"tPA w/in 3 hours","")</f>
        <v/>
      </c>
      <c r="AL152" s="63" t="str">
        <f>IF(AR152&lt;'Patient Data'!$AR$4,"LSN within 3.5 hours","")</f>
        <v/>
      </c>
      <c r="AM152" s="63" t="str">
        <f t="shared" si="48"/>
        <v>-0-0-1-25-148</v>
      </c>
      <c r="AR152" s="18" t="str">
        <f t="shared" si="49"/>
        <v/>
      </c>
      <c r="AS152" s="18" t="str">
        <f>IF(L152="","",AG152-'Patient Data'!$AS$4)</f>
        <v/>
      </c>
      <c r="AT152" s="19"/>
      <c r="AU152" s="18" t="str">
        <f>IF(M152="","",AI152-'Patient Data'!$AU$4)</f>
        <v/>
      </c>
      <c r="AW152" s="19"/>
      <c r="AX152" s="18" t="str">
        <f t="shared" si="50"/>
        <v/>
      </c>
      <c r="AY152" s="18" t="str">
        <f t="shared" si="51"/>
        <v/>
      </c>
      <c r="AZ152" s="19"/>
      <c r="BO152" s="62" t="str">
        <f t="shared" si="58"/>
        <v/>
      </c>
      <c r="BP152" s="62" t="str">
        <f t="shared" si="59"/>
        <v/>
      </c>
      <c r="BQ152" s="62" t="str">
        <f t="shared" si="60"/>
        <v/>
      </c>
      <c r="BR152" s="62" t="str">
        <f t="shared" si="61"/>
        <v/>
      </c>
      <c r="BS152" s="62" t="str">
        <f t="shared" si="62"/>
        <v/>
      </c>
      <c r="BT152" s="62" t="str">
        <f t="shared" si="63"/>
        <v/>
      </c>
      <c r="BU152" s="62" t="str">
        <f t="shared" si="64"/>
        <v/>
      </c>
      <c r="BV152" s="62" t="str">
        <f t="shared" si="65"/>
        <v/>
      </c>
      <c r="BW152" s="62" t="str">
        <f t="shared" si="66"/>
        <v/>
      </c>
    </row>
    <row r="153" spans="1:75" s="13" customFormat="1" ht="38.25" customHeight="1" thickBot="1">
      <c r="A153" s="49">
        <f t="shared" si="67"/>
        <v>0</v>
      </c>
      <c r="B153" s="49" t="str">
        <f t="shared" si="68"/>
        <v>1-25</v>
      </c>
      <c r="C153" s="34"/>
      <c r="D153" s="92" t="str">
        <f>$A153&amp;"-"&amp;$B153&amp;"-"&amp;TEXT(ROWS(D$5:D153),"000")</f>
        <v>0-1-25-149</v>
      </c>
      <c r="E153" s="4"/>
      <c r="F153" s="4"/>
      <c r="G153" s="4"/>
      <c r="H153" s="4"/>
      <c r="I153" s="27"/>
      <c r="J153" s="4"/>
      <c r="K153" s="4"/>
      <c r="L153" s="4"/>
      <c r="M153" s="4"/>
      <c r="N153" s="57"/>
      <c r="O153" s="61"/>
      <c r="P153" s="63"/>
      <c r="Q153" s="68"/>
      <c r="R153" s="68"/>
      <c r="S153" s="68"/>
      <c r="T153" s="68"/>
      <c r="U153" s="70"/>
      <c r="V153" s="70"/>
      <c r="W153" s="70"/>
      <c r="X153" s="70"/>
      <c r="Y153" s="70"/>
      <c r="Z153" s="70"/>
      <c r="AA153" s="70"/>
      <c r="AB153" s="70"/>
      <c r="AC153" s="62" t="str">
        <f t="shared" si="52"/>
        <v/>
      </c>
      <c r="AD153" s="62" t="str">
        <f t="shared" si="53"/>
        <v/>
      </c>
      <c r="AE153" s="62" t="str">
        <f t="shared" si="54"/>
        <v/>
      </c>
      <c r="AF153" s="62" t="str">
        <f t="shared" si="55"/>
        <v/>
      </c>
      <c r="AG153" s="62" t="str">
        <f t="shared" si="56"/>
        <v/>
      </c>
      <c r="AH153" s="63" t="str">
        <f>IF(AG153&lt;'Patient Data'!$AS$4,"Labs complete w/in 45 minutes","")</f>
        <v/>
      </c>
      <c r="AI153" s="62" t="str">
        <f t="shared" si="57"/>
        <v/>
      </c>
      <c r="AJ153" s="63" t="str">
        <f>IF(AI153&lt;'Patient Data'!$AU$4,"tPA w/in 60 minutes","")</f>
        <v/>
      </c>
      <c r="AK153" s="63" t="str">
        <f>IF(AY153&lt;'Patient Data'!$AY$4,"tPA w/in 3 hours","")</f>
        <v/>
      </c>
      <c r="AL153" s="63" t="str">
        <f>IF(AR153&lt;'Patient Data'!$AR$4,"LSN within 3.5 hours","")</f>
        <v/>
      </c>
      <c r="AM153" s="63" t="str">
        <f t="shared" si="48"/>
        <v>-0-0-1-25-149</v>
      </c>
      <c r="AR153" s="18" t="str">
        <f t="shared" si="49"/>
        <v/>
      </c>
      <c r="AS153" s="18" t="str">
        <f>IF(L153="","",AG153-'Patient Data'!$AS$4)</f>
        <v/>
      </c>
      <c r="AT153" s="19"/>
      <c r="AU153" s="18" t="str">
        <f>IF(M153="","",AI153-'Patient Data'!$AU$4)</f>
        <v/>
      </c>
      <c r="AW153" s="19"/>
      <c r="AX153" s="18" t="str">
        <f t="shared" si="50"/>
        <v/>
      </c>
      <c r="AY153" s="18" t="str">
        <f t="shared" si="51"/>
        <v/>
      </c>
      <c r="AZ153" s="19"/>
      <c r="BO153" s="62" t="str">
        <f t="shared" si="58"/>
        <v/>
      </c>
      <c r="BP153" s="62" t="str">
        <f t="shared" si="59"/>
        <v/>
      </c>
      <c r="BQ153" s="62" t="str">
        <f t="shared" si="60"/>
        <v/>
      </c>
      <c r="BR153" s="62" t="str">
        <f t="shared" si="61"/>
        <v/>
      </c>
      <c r="BS153" s="62" t="str">
        <f t="shared" si="62"/>
        <v/>
      </c>
      <c r="BT153" s="62" t="str">
        <f t="shared" si="63"/>
        <v/>
      </c>
      <c r="BU153" s="62" t="str">
        <f t="shared" si="64"/>
        <v/>
      </c>
      <c r="BV153" s="62" t="str">
        <f t="shared" si="65"/>
        <v/>
      </c>
      <c r="BW153" s="62" t="str">
        <f t="shared" si="66"/>
        <v/>
      </c>
    </row>
    <row r="154" spans="1:75" s="13" customFormat="1" ht="38.25" customHeight="1" thickBot="1">
      <c r="A154" s="49">
        <f t="shared" si="67"/>
        <v>0</v>
      </c>
      <c r="B154" s="49" t="str">
        <f t="shared" si="68"/>
        <v>1-25</v>
      </c>
      <c r="C154" s="34"/>
      <c r="D154" s="92" t="str">
        <f>$A154&amp;"-"&amp;$B154&amp;"-"&amp;TEXT(ROWS(D$5:D154),"000")</f>
        <v>0-1-25-150</v>
      </c>
      <c r="E154" s="4"/>
      <c r="F154" s="4"/>
      <c r="G154" s="4"/>
      <c r="H154" s="4"/>
      <c r="I154" s="27"/>
      <c r="J154" s="4"/>
      <c r="K154" s="4"/>
      <c r="L154" s="4"/>
      <c r="M154" s="4"/>
      <c r="N154" s="57"/>
      <c r="O154" s="61"/>
      <c r="P154" s="63"/>
      <c r="Q154" s="68"/>
      <c r="R154" s="68"/>
      <c r="S154" s="68"/>
      <c r="T154" s="68"/>
      <c r="U154" s="70"/>
      <c r="V154" s="70"/>
      <c r="W154" s="70"/>
      <c r="X154" s="70"/>
      <c r="Y154" s="70"/>
      <c r="Z154" s="70"/>
      <c r="AA154" s="70"/>
      <c r="AB154" s="70"/>
      <c r="AC154" s="62" t="str">
        <f t="shared" si="52"/>
        <v/>
      </c>
      <c r="AD154" s="62" t="str">
        <f t="shared" si="53"/>
        <v/>
      </c>
      <c r="AE154" s="62" t="str">
        <f t="shared" si="54"/>
        <v/>
      </c>
      <c r="AF154" s="62" t="str">
        <f t="shared" si="55"/>
        <v/>
      </c>
      <c r="AG154" s="62" t="str">
        <f t="shared" si="56"/>
        <v/>
      </c>
      <c r="AH154" s="63" t="str">
        <f>IF(AG154&lt;'Patient Data'!$AS$4,"Labs complete w/in 45 minutes","")</f>
        <v/>
      </c>
      <c r="AI154" s="62" t="str">
        <f t="shared" si="57"/>
        <v/>
      </c>
      <c r="AJ154" s="63" t="str">
        <f>IF(AI154&lt;'Patient Data'!$AU$4,"tPA w/in 60 minutes","")</f>
        <v/>
      </c>
      <c r="AK154" s="63" t="str">
        <f>IF(AY154&lt;'Patient Data'!$AY$4,"tPA w/in 3 hours","")</f>
        <v/>
      </c>
      <c r="AL154" s="63" t="str">
        <f>IF(AR154&lt;'Patient Data'!$AR$4,"LSN within 3.5 hours","")</f>
        <v/>
      </c>
      <c r="AM154" s="63" t="str">
        <f t="shared" si="48"/>
        <v>-0-0-1-25-150</v>
      </c>
      <c r="AR154" s="18" t="str">
        <f t="shared" si="49"/>
        <v/>
      </c>
      <c r="AS154" s="18" t="str">
        <f>IF(L154="","",AG154-'Patient Data'!$AS$4)</f>
        <v/>
      </c>
      <c r="AT154" s="19"/>
      <c r="AU154" s="18" t="str">
        <f>IF(M154="","",AI154-'Patient Data'!$AU$4)</f>
        <v/>
      </c>
      <c r="AW154" s="19"/>
      <c r="AX154" s="18" t="str">
        <f t="shared" si="50"/>
        <v/>
      </c>
      <c r="AY154" s="18" t="str">
        <f t="shared" si="51"/>
        <v/>
      </c>
      <c r="AZ154" s="19"/>
      <c r="BO154" s="62" t="str">
        <f t="shared" si="58"/>
        <v/>
      </c>
      <c r="BP154" s="62" t="str">
        <f t="shared" si="59"/>
        <v/>
      </c>
      <c r="BQ154" s="62" t="str">
        <f t="shared" si="60"/>
        <v/>
      </c>
      <c r="BR154" s="62" t="str">
        <f t="shared" si="61"/>
        <v/>
      </c>
      <c r="BS154" s="62" t="str">
        <f t="shared" si="62"/>
        <v/>
      </c>
      <c r="BT154" s="62" t="str">
        <f t="shared" si="63"/>
        <v/>
      </c>
      <c r="BU154" s="62" t="str">
        <f t="shared" si="64"/>
        <v/>
      </c>
      <c r="BV154" s="62" t="str">
        <f t="shared" si="65"/>
        <v/>
      </c>
      <c r="BW154" s="62" t="str">
        <f t="shared" si="66"/>
        <v/>
      </c>
    </row>
    <row r="155" spans="1:75" s="13" customFormat="1" ht="38.25" customHeight="1" thickBot="1">
      <c r="A155" s="49">
        <f t="shared" si="67"/>
        <v>0</v>
      </c>
      <c r="B155" s="49" t="str">
        <f t="shared" si="68"/>
        <v>1-25</v>
      </c>
      <c r="C155" s="34"/>
      <c r="D155" s="92" t="str">
        <f>$A155&amp;"-"&amp;$B155&amp;"-"&amp;TEXT(ROWS(D$5:D155),"000")</f>
        <v>0-1-25-151</v>
      </c>
      <c r="E155" s="4"/>
      <c r="F155" s="4"/>
      <c r="G155" s="4"/>
      <c r="H155" s="4"/>
      <c r="I155" s="27"/>
      <c r="J155" s="4"/>
      <c r="K155" s="4"/>
      <c r="L155" s="4"/>
      <c r="M155" s="4"/>
      <c r="N155" s="57"/>
      <c r="O155" s="61"/>
      <c r="P155" s="63"/>
      <c r="Q155" s="68"/>
      <c r="R155" s="68"/>
      <c r="S155" s="68"/>
      <c r="T155" s="68"/>
      <c r="U155" s="70"/>
      <c r="V155" s="70"/>
      <c r="W155" s="70"/>
      <c r="X155" s="70"/>
      <c r="Y155" s="70"/>
      <c r="Z155" s="70"/>
      <c r="AA155" s="70"/>
      <c r="AB155" s="70"/>
      <c r="AC155" s="62" t="str">
        <f t="shared" si="52"/>
        <v/>
      </c>
      <c r="AD155" s="62" t="str">
        <f t="shared" si="53"/>
        <v/>
      </c>
      <c r="AE155" s="62" t="str">
        <f t="shared" si="54"/>
        <v/>
      </c>
      <c r="AF155" s="62" t="str">
        <f t="shared" si="55"/>
        <v/>
      </c>
      <c r="AG155" s="62" t="str">
        <f t="shared" si="56"/>
        <v/>
      </c>
      <c r="AH155" s="63" t="str">
        <f>IF(AG155&lt;'Patient Data'!$AS$4,"Labs complete w/in 45 minutes","")</f>
        <v/>
      </c>
      <c r="AI155" s="62" t="str">
        <f t="shared" si="57"/>
        <v/>
      </c>
      <c r="AJ155" s="63" t="str">
        <f>IF(AI155&lt;'Patient Data'!$AU$4,"tPA w/in 60 minutes","")</f>
        <v/>
      </c>
      <c r="AK155" s="63" t="str">
        <f>IF(AY155&lt;'Patient Data'!$AY$4,"tPA w/in 3 hours","")</f>
        <v/>
      </c>
      <c r="AL155" s="63" t="str">
        <f>IF(AR155&lt;'Patient Data'!$AR$4,"LSN within 3.5 hours","")</f>
        <v/>
      </c>
      <c r="AM155" s="63" t="str">
        <f t="shared" si="48"/>
        <v>-0-0-1-25-151</v>
      </c>
      <c r="AR155" s="18" t="str">
        <f t="shared" si="49"/>
        <v/>
      </c>
      <c r="AS155" s="18" t="str">
        <f>IF(L155="","",AG155-'Patient Data'!$AS$4)</f>
        <v/>
      </c>
      <c r="AT155" s="19"/>
      <c r="AU155" s="18" t="str">
        <f>IF(M155="","",AI155-'Patient Data'!$AU$4)</f>
        <v/>
      </c>
      <c r="AW155" s="19"/>
      <c r="AX155" s="18" t="str">
        <f t="shared" si="50"/>
        <v/>
      </c>
      <c r="AY155" s="18" t="str">
        <f t="shared" si="51"/>
        <v/>
      </c>
      <c r="AZ155" s="19"/>
      <c r="BO155" s="62" t="str">
        <f t="shared" si="58"/>
        <v/>
      </c>
      <c r="BP155" s="62" t="str">
        <f t="shared" si="59"/>
        <v/>
      </c>
      <c r="BQ155" s="62" t="str">
        <f t="shared" si="60"/>
        <v/>
      </c>
      <c r="BR155" s="62" t="str">
        <f t="shared" si="61"/>
        <v/>
      </c>
      <c r="BS155" s="62" t="str">
        <f t="shared" si="62"/>
        <v/>
      </c>
      <c r="BT155" s="62" t="str">
        <f t="shared" si="63"/>
        <v/>
      </c>
      <c r="BU155" s="62" t="str">
        <f t="shared" si="64"/>
        <v/>
      </c>
      <c r="BV155" s="62" t="str">
        <f t="shared" si="65"/>
        <v/>
      </c>
      <c r="BW155" s="62" t="str">
        <f t="shared" si="66"/>
        <v/>
      </c>
    </row>
    <row r="156" spans="1:75" s="13" customFormat="1" ht="38.25" customHeight="1" thickBot="1">
      <c r="A156" s="49">
        <f t="shared" si="67"/>
        <v>0</v>
      </c>
      <c r="B156" s="49" t="str">
        <f t="shared" si="68"/>
        <v>1-25</v>
      </c>
      <c r="C156" s="34"/>
      <c r="D156" s="92" t="str">
        <f>$A156&amp;"-"&amp;$B156&amp;"-"&amp;TEXT(ROWS(D$5:D156),"000")</f>
        <v>0-1-25-152</v>
      </c>
      <c r="E156" s="4"/>
      <c r="F156" s="4"/>
      <c r="G156" s="4"/>
      <c r="H156" s="4"/>
      <c r="I156" s="27"/>
      <c r="J156" s="4"/>
      <c r="K156" s="4"/>
      <c r="L156" s="4"/>
      <c r="M156" s="4"/>
      <c r="N156" s="57"/>
      <c r="O156" s="61"/>
      <c r="P156" s="63"/>
      <c r="Q156" s="68"/>
      <c r="R156" s="68"/>
      <c r="S156" s="68"/>
      <c r="T156" s="68"/>
      <c r="U156" s="70"/>
      <c r="V156" s="70"/>
      <c r="W156" s="70"/>
      <c r="X156" s="70"/>
      <c r="Y156" s="70"/>
      <c r="Z156" s="70"/>
      <c r="AA156" s="70"/>
      <c r="AB156" s="70"/>
      <c r="AC156" s="62" t="str">
        <f t="shared" si="52"/>
        <v/>
      </c>
      <c r="AD156" s="62" t="str">
        <f t="shared" si="53"/>
        <v/>
      </c>
      <c r="AE156" s="62" t="str">
        <f t="shared" si="54"/>
        <v/>
      </c>
      <c r="AF156" s="62" t="str">
        <f t="shared" si="55"/>
        <v/>
      </c>
      <c r="AG156" s="62" t="str">
        <f t="shared" si="56"/>
        <v/>
      </c>
      <c r="AH156" s="63" t="str">
        <f>IF(AG156&lt;'Patient Data'!$AS$4,"Labs complete w/in 45 minutes","")</f>
        <v/>
      </c>
      <c r="AI156" s="62" t="str">
        <f t="shared" si="57"/>
        <v/>
      </c>
      <c r="AJ156" s="63" t="str">
        <f>IF(AI156&lt;'Patient Data'!$AU$4,"tPA w/in 60 minutes","")</f>
        <v/>
      </c>
      <c r="AK156" s="63" t="str">
        <f>IF(AY156&lt;'Patient Data'!$AY$4,"tPA w/in 3 hours","")</f>
        <v/>
      </c>
      <c r="AL156" s="63" t="str">
        <f>IF(AR156&lt;'Patient Data'!$AR$4,"LSN within 3.5 hours","")</f>
        <v/>
      </c>
      <c r="AM156" s="63" t="str">
        <f t="shared" si="48"/>
        <v>-0-0-1-25-152</v>
      </c>
      <c r="AR156" s="18" t="str">
        <f t="shared" si="49"/>
        <v/>
      </c>
      <c r="AS156" s="18" t="str">
        <f>IF(L156="","",AG156-'Patient Data'!$AS$4)</f>
        <v/>
      </c>
      <c r="AT156" s="19"/>
      <c r="AU156" s="18" t="str">
        <f>IF(M156="","",AI156-'Patient Data'!$AU$4)</f>
        <v/>
      </c>
      <c r="AW156" s="19"/>
      <c r="AX156" s="18" t="str">
        <f t="shared" si="50"/>
        <v/>
      </c>
      <c r="AY156" s="18" t="str">
        <f t="shared" si="51"/>
        <v/>
      </c>
      <c r="AZ156" s="19"/>
      <c r="BO156" s="62" t="str">
        <f t="shared" si="58"/>
        <v/>
      </c>
      <c r="BP156" s="62" t="str">
        <f t="shared" si="59"/>
        <v/>
      </c>
      <c r="BQ156" s="62" t="str">
        <f t="shared" si="60"/>
        <v/>
      </c>
      <c r="BR156" s="62" t="str">
        <f t="shared" si="61"/>
        <v/>
      </c>
      <c r="BS156" s="62" t="str">
        <f t="shared" si="62"/>
        <v/>
      </c>
      <c r="BT156" s="62" t="str">
        <f t="shared" si="63"/>
        <v/>
      </c>
      <c r="BU156" s="62" t="str">
        <f t="shared" si="64"/>
        <v/>
      </c>
      <c r="BV156" s="62" t="str">
        <f t="shared" si="65"/>
        <v/>
      </c>
      <c r="BW156" s="62" t="str">
        <f t="shared" si="66"/>
        <v/>
      </c>
    </row>
    <row r="157" spans="1:75" s="13" customFormat="1" ht="38.25" customHeight="1" thickBot="1">
      <c r="A157" s="49">
        <f t="shared" si="67"/>
        <v>0</v>
      </c>
      <c r="B157" s="49" t="str">
        <f t="shared" si="68"/>
        <v>1-25</v>
      </c>
      <c r="C157" s="34"/>
      <c r="D157" s="92" t="str">
        <f>$A157&amp;"-"&amp;$B157&amp;"-"&amp;TEXT(ROWS(D$5:D157),"000")</f>
        <v>0-1-25-153</v>
      </c>
      <c r="E157" s="4"/>
      <c r="F157" s="4"/>
      <c r="G157" s="4"/>
      <c r="H157" s="4"/>
      <c r="I157" s="27"/>
      <c r="J157" s="4"/>
      <c r="K157" s="4"/>
      <c r="L157" s="4"/>
      <c r="M157" s="4"/>
      <c r="N157" s="57"/>
      <c r="O157" s="61"/>
      <c r="P157" s="63"/>
      <c r="Q157" s="68"/>
      <c r="R157" s="68"/>
      <c r="S157" s="68"/>
      <c r="T157" s="68"/>
      <c r="U157" s="70"/>
      <c r="V157" s="70"/>
      <c r="W157" s="70"/>
      <c r="X157" s="70"/>
      <c r="Y157" s="70"/>
      <c r="Z157" s="70"/>
      <c r="AA157" s="70"/>
      <c r="AB157" s="70"/>
      <c r="AC157" s="62" t="str">
        <f t="shared" si="52"/>
        <v/>
      </c>
      <c r="AD157" s="62" t="str">
        <f t="shared" si="53"/>
        <v/>
      </c>
      <c r="AE157" s="62" t="str">
        <f t="shared" si="54"/>
        <v/>
      </c>
      <c r="AF157" s="62" t="str">
        <f t="shared" si="55"/>
        <v/>
      </c>
      <c r="AG157" s="62" t="str">
        <f t="shared" si="56"/>
        <v/>
      </c>
      <c r="AH157" s="63" t="str">
        <f>IF(AG157&lt;'Patient Data'!$AS$4,"Labs complete w/in 45 minutes","")</f>
        <v/>
      </c>
      <c r="AI157" s="62" t="str">
        <f t="shared" si="57"/>
        <v/>
      </c>
      <c r="AJ157" s="63" t="str">
        <f>IF(AI157&lt;'Patient Data'!$AU$4,"tPA w/in 60 minutes","")</f>
        <v/>
      </c>
      <c r="AK157" s="63" t="str">
        <f>IF(AY157&lt;'Patient Data'!$AY$4,"tPA w/in 3 hours","")</f>
        <v/>
      </c>
      <c r="AL157" s="63" t="str">
        <f>IF(AR157&lt;'Patient Data'!$AR$4,"LSN within 3.5 hours","")</f>
        <v/>
      </c>
      <c r="AM157" s="63" t="str">
        <f t="shared" si="48"/>
        <v>-0-0-1-25-153</v>
      </c>
      <c r="AR157" s="18" t="str">
        <f t="shared" si="49"/>
        <v/>
      </c>
      <c r="AS157" s="18" t="str">
        <f>IF(L157="","",AG157-'Patient Data'!$AS$4)</f>
        <v/>
      </c>
      <c r="AT157" s="19"/>
      <c r="AU157" s="18" t="str">
        <f>IF(M157="","",AI157-'Patient Data'!$AU$4)</f>
        <v/>
      </c>
      <c r="AW157" s="19"/>
      <c r="AX157" s="18" t="str">
        <f t="shared" si="50"/>
        <v/>
      </c>
      <c r="AY157" s="18" t="str">
        <f t="shared" si="51"/>
        <v/>
      </c>
      <c r="AZ157" s="19"/>
      <c r="BO157" s="62" t="str">
        <f t="shared" si="58"/>
        <v/>
      </c>
      <c r="BP157" s="62" t="str">
        <f t="shared" si="59"/>
        <v/>
      </c>
      <c r="BQ157" s="62" t="str">
        <f t="shared" si="60"/>
        <v/>
      </c>
      <c r="BR157" s="62" t="str">
        <f t="shared" si="61"/>
        <v/>
      </c>
      <c r="BS157" s="62" t="str">
        <f t="shared" si="62"/>
        <v/>
      </c>
      <c r="BT157" s="62" t="str">
        <f t="shared" si="63"/>
        <v/>
      </c>
      <c r="BU157" s="62" t="str">
        <f t="shared" si="64"/>
        <v/>
      </c>
      <c r="BV157" s="62" t="str">
        <f t="shared" si="65"/>
        <v/>
      </c>
      <c r="BW157" s="62" t="str">
        <f t="shared" si="66"/>
        <v/>
      </c>
    </row>
    <row r="158" spans="1:75" s="13" customFormat="1" ht="38.25" customHeight="1" thickBot="1">
      <c r="A158" s="49">
        <f t="shared" si="67"/>
        <v>0</v>
      </c>
      <c r="B158" s="49" t="str">
        <f t="shared" si="68"/>
        <v>1-25</v>
      </c>
      <c r="C158" s="34"/>
      <c r="D158" s="92" t="str">
        <f>$A158&amp;"-"&amp;$B158&amp;"-"&amp;TEXT(ROWS(D$5:D158),"000")</f>
        <v>0-1-25-154</v>
      </c>
      <c r="E158" s="4"/>
      <c r="F158" s="4"/>
      <c r="G158" s="4"/>
      <c r="H158" s="4"/>
      <c r="I158" s="27"/>
      <c r="J158" s="4"/>
      <c r="K158" s="4"/>
      <c r="L158" s="4"/>
      <c r="M158" s="4"/>
      <c r="N158" s="57"/>
      <c r="O158" s="61"/>
      <c r="P158" s="63"/>
      <c r="Q158" s="68"/>
      <c r="R158" s="68"/>
      <c r="S158" s="68"/>
      <c r="T158" s="68"/>
      <c r="U158" s="70"/>
      <c r="V158" s="70"/>
      <c r="W158" s="70"/>
      <c r="X158" s="70"/>
      <c r="Y158" s="70"/>
      <c r="Z158" s="70"/>
      <c r="AA158" s="70"/>
      <c r="AB158" s="70"/>
      <c r="AC158" s="62" t="str">
        <f t="shared" si="52"/>
        <v/>
      </c>
      <c r="AD158" s="62" t="str">
        <f t="shared" si="53"/>
        <v/>
      </c>
      <c r="AE158" s="62" t="str">
        <f t="shared" si="54"/>
        <v/>
      </c>
      <c r="AF158" s="62" t="str">
        <f t="shared" si="55"/>
        <v/>
      </c>
      <c r="AG158" s="62" t="str">
        <f t="shared" si="56"/>
        <v/>
      </c>
      <c r="AH158" s="63" t="str">
        <f>IF(AG158&lt;'Patient Data'!$AS$4,"Labs complete w/in 45 minutes","")</f>
        <v/>
      </c>
      <c r="AI158" s="62" t="str">
        <f t="shared" si="57"/>
        <v/>
      </c>
      <c r="AJ158" s="63" t="str">
        <f>IF(AI158&lt;'Patient Data'!$AU$4,"tPA w/in 60 minutes","")</f>
        <v/>
      </c>
      <c r="AK158" s="63" t="str">
        <f>IF(AY158&lt;'Patient Data'!$AY$4,"tPA w/in 3 hours","")</f>
        <v/>
      </c>
      <c r="AL158" s="63" t="str">
        <f>IF(AR158&lt;'Patient Data'!$AR$4,"LSN within 3.5 hours","")</f>
        <v/>
      </c>
      <c r="AM158" s="63" t="str">
        <f t="shared" si="48"/>
        <v>-0-0-1-25-154</v>
      </c>
      <c r="AR158" s="18" t="str">
        <f t="shared" si="49"/>
        <v/>
      </c>
      <c r="AS158" s="18" t="str">
        <f>IF(L158="","",AG158-'Patient Data'!$AS$4)</f>
        <v/>
      </c>
      <c r="AT158" s="19"/>
      <c r="AU158" s="18" t="str">
        <f>IF(M158="","",AI158-'Patient Data'!$AU$4)</f>
        <v/>
      </c>
      <c r="AW158" s="19"/>
      <c r="AX158" s="18" t="str">
        <f t="shared" si="50"/>
        <v/>
      </c>
      <c r="AY158" s="18" t="str">
        <f t="shared" si="51"/>
        <v/>
      </c>
      <c r="AZ158" s="19"/>
      <c r="BO158" s="62" t="str">
        <f t="shared" si="58"/>
        <v/>
      </c>
      <c r="BP158" s="62" t="str">
        <f t="shared" si="59"/>
        <v/>
      </c>
      <c r="BQ158" s="62" t="str">
        <f t="shared" si="60"/>
        <v/>
      </c>
      <c r="BR158" s="62" t="str">
        <f t="shared" si="61"/>
        <v/>
      </c>
      <c r="BS158" s="62" t="str">
        <f t="shared" si="62"/>
        <v/>
      </c>
      <c r="BT158" s="62" t="str">
        <f t="shared" si="63"/>
        <v/>
      </c>
      <c r="BU158" s="62" t="str">
        <f t="shared" si="64"/>
        <v/>
      </c>
      <c r="BV158" s="62" t="str">
        <f t="shared" si="65"/>
        <v/>
      </c>
      <c r="BW158" s="62" t="str">
        <f t="shared" si="66"/>
        <v/>
      </c>
    </row>
    <row r="159" spans="1:75" s="13" customFormat="1" ht="38.25" customHeight="1" thickBot="1">
      <c r="A159" s="49">
        <f t="shared" si="67"/>
        <v>0</v>
      </c>
      <c r="B159" s="49" t="str">
        <f t="shared" si="68"/>
        <v>1-25</v>
      </c>
      <c r="C159" s="34"/>
      <c r="D159" s="92" t="str">
        <f>$A159&amp;"-"&amp;$B159&amp;"-"&amp;TEXT(ROWS(D$5:D159),"000")</f>
        <v>0-1-25-155</v>
      </c>
      <c r="E159" s="4"/>
      <c r="F159" s="4"/>
      <c r="G159" s="4"/>
      <c r="H159" s="4"/>
      <c r="I159" s="27"/>
      <c r="J159" s="4"/>
      <c r="K159" s="4"/>
      <c r="L159" s="4"/>
      <c r="M159" s="4"/>
      <c r="N159" s="57"/>
      <c r="O159" s="61"/>
      <c r="P159" s="63"/>
      <c r="Q159" s="68"/>
      <c r="R159" s="68"/>
      <c r="S159" s="68"/>
      <c r="T159" s="68"/>
      <c r="U159" s="70"/>
      <c r="V159" s="70"/>
      <c r="W159" s="70"/>
      <c r="X159" s="70"/>
      <c r="Y159" s="70"/>
      <c r="Z159" s="70"/>
      <c r="AA159" s="70"/>
      <c r="AB159" s="70"/>
      <c r="AC159" s="62" t="str">
        <f t="shared" si="52"/>
        <v/>
      </c>
      <c r="AD159" s="62" t="str">
        <f t="shared" si="53"/>
        <v/>
      </c>
      <c r="AE159" s="62" t="str">
        <f t="shared" si="54"/>
        <v/>
      </c>
      <c r="AF159" s="62" t="str">
        <f t="shared" si="55"/>
        <v/>
      </c>
      <c r="AG159" s="62" t="str">
        <f t="shared" si="56"/>
        <v/>
      </c>
      <c r="AH159" s="63" t="str">
        <f>IF(AG159&lt;'Patient Data'!$AS$4,"Labs complete w/in 45 minutes","")</f>
        <v/>
      </c>
      <c r="AI159" s="62" t="str">
        <f t="shared" si="57"/>
        <v/>
      </c>
      <c r="AJ159" s="63" t="str">
        <f>IF(AI159&lt;'Patient Data'!$AU$4,"tPA w/in 60 minutes","")</f>
        <v/>
      </c>
      <c r="AK159" s="63" t="str">
        <f>IF(AY159&lt;'Patient Data'!$AY$4,"tPA w/in 3 hours","")</f>
        <v/>
      </c>
      <c r="AL159" s="63" t="str">
        <f>IF(AR159&lt;'Patient Data'!$AR$4,"LSN within 3.5 hours","")</f>
        <v/>
      </c>
      <c r="AM159" s="63" t="str">
        <f t="shared" si="48"/>
        <v>-0-0-1-25-155</v>
      </c>
      <c r="AR159" s="18" t="str">
        <f t="shared" si="49"/>
        <v/>
      </c>
      <c r="AS159" s="18" t="str">
        <f>IF(L159="","",AG159-'Patient Data'!$AS$4)</f>
        <v/>
      </c>
      <c r="AT159" s="19"/>
      <c r="AU159" s="18" t="str">
        <f>IF(M159="","",AI159-'Patient Data'!$AU$4)</f>
        <v/>
      </c>
      <c r="AW159" s="19"/>
      <c r="AX159" s="18" t="str">
        <f t="shared" si="50"/>
        <v/>
      </c>
      <c r="AY159" s="18" t="str">
        <f t="shared" si="51"/>
        <v/>
      </c>
      <c r="AZ159" s="19"/>
      <c r="BO159" s="62" t="str">
        <f t="shared" si="58"/>
        <v/>
      </c>
      <c r="BP159" s="62" t="str">
        <f t="shared" si="59"/>
        <v/>
      </c>
      <c r="BQ159" s="62" t="str">
        <f t="shared" si="60"/>
        <v/>
      </c>
      <c r="BR159" s="62" t="str">
        <f t="shared" si="61"/>
        <v/>
      </c>
      <c r="BS159" s="62" t="str">
        <f t="shared" si="62"/>
        <v/>
      </c>
      <c r="BT159" s="62" t="str">
        <f t="shared" si="63"/>
        <v/>
      </c>
      <c r="BU159" s="62" t="str">
        <f t="shared" si="64"/>
        <v/>
      </c>
      <c r="BV159" s="62" t="str">
        <f t="shared" si="65"/>
        <v/>
      </c>
      <c r="BW159" s="62" t="str">
        <f t="shared" si="66"/>
        <v/>
      </c>
    </row>
    <row r="160" spans="1:75" s="13" customFormat="1" ht="38.25" customHeight="1" thickBot="1">
      <c r="A160" s="49">
        <f t="shared" si="67"/>
        <v>0</v>
      </c>
      <c r="B160" s="49" t="str">
        <f t="shared" si="68"/>
        <v>1-25</v>
      </c>
      <c r="C160" s="34"/>
      <c r="D160" s="92" t="str">
        <f>$A160&amp;"-"&amp;$B160&amp;"-"&amp;TEXT(ROWS(D$5:D160),"000")</f>
        <v>0-1-25-156</v>
      </c>
      <c r="E160" s="4"/>
      <c r="F160" s="4"/>
      <c r="G160" s="4"/>
      <c r="H160" s="4"/>
      <c r="I160" s="27"/>
      <c r="J160" s="4"/>
      <c r="K160" s="4"/>
      <c r="L160" s="4"/>
      <c r="M160" s="4"/>
      <c r="N160" s="57"/>
      <c r="O160" s="61"/>
      <c r="P160" s="63"/>
      <c r="Q160" s="68"/>
      <c r="R160" s="68"/>
      <c r="S160" s="68"/>
      <c r="T160" s="68"/>
      <c r="U160" s="70"/>
      <c r="V160" s="70"/>
      <c r="W160" s="70"/>
      <c r="X160" s="70"/>
      <c r="Y160" s="70"/>
      <c r="Z160" s="70"/>
      <c r="AA160" s="70"/>
      <c r="AB160" s="70"/>
      <c r="AC160" s="62" t="str">
        <f t="shared" si="52"/>
        <v/>
      </c>
      <c r="AD160" s="62" t="str">
        <f t="shared" si="53"/>
        <v/>
      </c>
      <c r="AE160" s="62" t="str">
        <f t="shared" si="54"/>
        <v/>
      </c>
      <c r="AF160" s="62" t="str">
        <f t="shared" si="55"/>
        <v/>
      </c>
      <c r="AG160" s="62" t="str">
        <f t="shared" si="56"/>
        <v/>
      </c>
      <c r="AH160" s="63" t="str">
        <f>IF(AG160&lt;'Patient Data'!$AS$4,"Labs complete w/in 45 minutes","")</f>
        <v/>
      </c>
      <c r="AI160" s="62" t="str">
        <f t="shared" si="57"/>
        <v/>
      </c>
      <c r="AJ160" s="63" t="str">
        <f>IF(AI160&lt;'Patient Data'!$AU$4,"tPA w/in 60 minutes","")</f>
        <v/>
      </c>
      <c r="AK160" s="63" t="str">
        <f>IF(AY160&lt;'Patient Data'!$AY$4,"tPA w/in 3 hours","")</f>
        <v/>
      </c>
      <c r="AL160" s="63" t="str">
        <f>IF(AR160&lt;'Patient Data'!$AR$4,"LSN within 3.5 hours","")</f>
        <v/>
      </c>
      <c r="AM160" s="63" t="str">
        <f t="shared" si="48"/>
        <v>-0-0-1-25-156</v>
      </c>
      <c r="AR160" s="18" t="str">
        <f t="shared" si="49"/>
        <v/>
      </c>
      <c r="AS160" s="18" t="str">
        <f>IF(L160="","",AG160-'Patient Data'!$AS$4)</f>
        <v/>
      </c>
      <c r="AT160" s="19"/>
      <c r="AU160" s="18" t="str">
        <f>IF(M160="","",AI160-'Patient Data'!$AU$4)</f>
        <v/>
      </c>
      <c r="AW160" s="19"/>
      <c r="AX160" s="18" t="str">
        <f t="shared" si="50"/>
        <v/>
      </c>
      <c r="AY160" s="18" t="str">
        <f t="shared" si="51"/>
        <v/>
      </c>
      <c r="AZ160" s="19"/>
      <c r="BO160" s="62" t="str">
        <f t="shared" si="58"/>
        <v/>
      </c>
      <c r="BP160" s="62" t="str">
        <f t="shared" si="59"/>
        <v/>
      </c>
      <c r="BQ160" s="62" t="str">
        <f t="shared" si="60"/>
        <v/>
      </c>
      <c r="BR160" s="62" t="str">
        <f t="shared" si="61"/>
        <v/>
      </c>
      <c r="BS160" s="62" t="str">
        <f t="shared" si="62"/>
        <v/>
      </c>
      <c r="BT160" s="62" t="str">
        <f t="shared" si="63"/>
        <v/>
      </c>
      <c r="BU160" s="62" t="str">
        <f t="shared" si="64"/>
        <v/>
      </c>
      <c r="BV160" s="62" t="str">
        <f t="shared" si="65"/>
        <v/>
      </c>
      <c r="BW160" s="62" t="str">
        <f t="shared" si="66"/>
        <v/>
      </c>
    </row>
    <row r="161" spans="1:75" s="13" customFormat="1" ht="38.25" customHeight="1" thickBot="1">
      <c r="A161" s="49">
        <f t="shared" si="67"/>
        <v>0</v>
      </c>
      <c r="B161" s="49" t="str">
        <f t="shared" si="68"/>
        <v>1-25</v>
      </c>
      <c r="C161" s="34"/>
      <c r="D161" s="92" t="str">
        <f>$A161&amp;"-"&amp;$B161&amp;"-"&amp;TEXT(ROWS(D$5:D161),"000")</f>
        <v>0-1-25-157</v>
      </c>
      <c r="E161" s="4"/>
      <c r="F161" s="4"/>
      <c r="G161" s="4"/>
      <c r="H161" s="4"/>
      <c r="I161" s="27"/>
      <c r="J161" s="4"/>
      <c r="K161" s="4"/>
      <c r="L161" s="4"/>
      <c r="M161" s="4"/>
      <c r="N161" s="57"/>
      <c r="O161" s="61"/>
      <c r="P161" s="63"/>
      <c r="Q161" s="68"/>
      <c r="R161" s="68"/>
      <c r="S161" s="68"/>
      <c r="T161" s="68"/>
      <c r="U161" s="70"/>
      <c r="V161" s="70"/>
      <c r="W161" s="70"/>
      <c r="X161" s="70"/>
      <c r="Y161" s="70"/>
      <c r="Z161" s="70"/>
      <c r="AA161" s="70"/>
      <c r="AB161" s="70"/>
      <c r="AC161" s="62" t="str">
        <f t="shared" si="52"/>
        <v/>
      </c>
      <c r="AD161" s="62" t="str">
        <f t="shared" si="53"/>
        <v/>
      </c>
      <c r="AE161" s="62" t="str">
        <f t="shared" si="54"/>
        <v/>
      </c>
      <c r="AF161" s="62" t="str">
        <f t="shared" si="55"/>
        <v/>
      </c>
      <c r="AG161" s="62" t="str">
        <f t="shared" si="56"/>
        <v/>
      </c>
      <c r="AH161" s="63" t="str">
        <f>IF(AG161&lt;'Patient Data'!$AS$4,"Labs complete w/in 45 minutes","")</f>
        <v/>
      </c>
      <c r="AI161" s="62" t="str">
        <f t="shared" si="57"/>
        <v/>
      </c>
      <c r="AJ161" s="63" t="str">
        <f>IF(AI161&lt;'Patient Data'!$AU$4,"tPA w/in 60 minutes","")</f>
        <v/>
      </c>
      <c r="AK161" s="63" t="str">
        <f>IF(AY161&lt;'Patient Data'!$AY$4,"tPA w/in 3 hours","")</f>
        <v/>
      </c>
      <c r="AL161" s="63" t="str">
        <f>IF(AR161&lt;'Patient Data'!$AR$4,"LSN within 3.5 hours","")</f>
        <v/>
      </c>
      <c r="AM161" s="63" t="str">
        <f t="shared" si="48"/>
        <v>-0-0-1-25-157</v>
      </c>
      <c r="AR161" s="18" t="str">
        <f t="shared" si="49"/>
        <v/>
      </c>
      <c r="AS161" s="18" t="str">
        <f>IF(L161="","",AG161-'Patient Data'!$AS$4)</f>
        <v/>
      </c>
      <c r="AT161" s="19"/>
      <c r="AU161" s="18" t="str">
        <f>IF(M161="","",AI161-'Patient Data'!$AU$4)</f>
        <v/>
      </c>
      <c r="AW161" s="19"/>
      <c r="AX161" s="18" t="str">
        <f t="shared" si="50"/>
        <v/>
      </c>
      <c r="AY161" s="18" t="str">
        <f t="shared" si="51"/>
        <v/>
      </c>
      <c r="AZ161" s="19"/>
      <c r="BO161" s="62" t="str">
        <f t="shared" si="58"/>
        <v/>
      </c>
      <c r="BP161" s="62" t="str">
        <f t="shared" si="59"/>
        <v/>
      </c>
      <c r="BQ161" s="62" t="str">
        <f t="shared" si="60"/>
        <v/>
      </c>
      <c r="BR161" s="62" t="str">
        <f t="shared" si="61"/>
        <v/>
      </c>
      <c r="BS161" s="62" t="str">
        <f t="shared" si="62"/>
        <v/>
      </c>
      <c r="BT161" s="62" t="str">
        <f t="shared" si="63"/>
        <v/>
      </c>
      <c r="BU161" s="62" t="str">
        <f t="shared" si="64"/>
        <v/>
      </c>
      <c r="BV161" s="62" t="str">
        <f t="shared" si="65"/>
        <v/>
      </c>
      <c r="BW161" s="62" t="str">
        <f t="shared" si="66"/>
        <v/>
      </c>
    </row>
    <row r="162" spans="1:75" s="13" customFormat="1" ht="38.25" customHeight="1" thickBot="1">
      <c r="A162" s="49">
        <f t="shared" si="67"/>
        <v>0</v>
      </c>
      <c r="B162" s="49" t="str">
        <f t="shared" si="68"/>
        <v>1-25</v>
      </c>
      <c r="C162" s="34"/>
      <c r="D162" s="92" t="str">
        <f>$A162&amp;"-"&amp;$B162&amp;"-"&amp;TEXT(ROWS(D$5:D162),"000")</f>
        <v>0-1-25-158</v>
      </c>
      <c r="E162" s="4"/>
      <c r="F162" s="4"/>
      <c r="G162" s="4"/>
      <c r="H162" s="4"/>
      <c r="I162" s="27"/>
      <c r="J162" s="4"/>
      <c r="K162" s="4"/>
      <c r="L162" s="4"/>
      <c r="M162" s="4"/>
      <c r="N162" s="57"/>
      <c r="O162" s="61"/>
      <c r="P162" s="63"/>
      <c r="Q162" s="68"/>
      <c r="R162" s="68"/>
      <c r="S162" s="68"/>
      <c r="T162" s="68"/>
      <c r="U162" s="70"/>
      <c r="V162" s="70"/>
      <c r="W162" s="70"/>
      <c r="X162" s="70"/>
      <c r="Y162" s="70"/>
      <c r="Z162" s="70"/>
      <c r="AA162" s="70"/>
      <c r="AB162" s="70"/>
      <c r="AC162" s="62" t="str">
        <f t="shared" si="52"/>
        <v/>
      </c>
      <c r="AD162" s="62" t="str">
        <f t="shared" si="53"/>
        <v/>
      </c>
      <c r="AE162" s="62" t="str">
        <f t="shared" si="54"/>
        <v/>
      </c>
      <c r="AF162" s="62" t="str">
        <f t="shared" si="55"/>
        <v/>
      </c>
      <c r="AG162" s="62" t="str">
        <f t="shared" si="56"/>
        <v/>
      </c>
      <c r="AH162" s="63" t="str">
        <f>IF(AG162&lt;'Patient Data'!$AS$4,"Labs complete w/in 45 minutes","")</f>
        <v/>
      </c>
      <c r="AI162" s="62" t="str">
        <f t="shared" si="57"/>
        <v/>
      </c>
      <c r="AJ162" s="63" t="str">
        <f>IF(AI162&lt;'Patient Data'!$AU$4,"tPA w/in 60 minutes","")</f>
        <v/>
      </c>
      <c r="AK162" s="63" t="str">
        <f>IF(AY162&lt;'Patient Data'!$AY$4,"tPA w/in 3 hours","")</f>
        <v/>
      </c>
      <c r="AL162" s="63" t="str">
        <f>IF(AR162&lt;'Patient Data'!$AR$4,"LSN within 3.5 hours","")</f>
        <v/>
      </c>
      <c r="AM162" s="63" t="str">
        <f t="shared" si="48"/>
        <v>-0-0-1-25-158</v>
      </c>
      <c r="AR162" s="18" t="str">
        <f t="shared" si="49"/>
        <v/>
      </c>
      <c r="AS162" s="18" t="str">
        <f>IF(L162="","",AG162-'Patient Data'!$AS$4)</f>
        <v/>
      </c>
      <c r="AT162" s="19"/>
      <c r="AU162" s="18" t="str">
        <f>IF(M162="","",AI162-'Patient Data'!$AU$4)</f>
        <v/>
      </c>
      <c r="AW162" s="19"/>
      <c r="AX162" s="18" t="str">
        <f t="shared" si="50"/>
        <v/>
      </c>
      <c r="AY162" s="18" t="str">
        <f t="shared" si="51"/>
        <v/>
      </c>
      <c r="AZ162" s="19"/>
      <c r="BO162" s="62" t="str">
        <f t="shared" si="58"/>
        <v/>
      </c>
      <c r="BP162" s="62" t="str">
        <f t="shared" si="59"/>
        <v/>
      </c>
      <c r="BQ162" s="62" t="str">
        <f t="shared" si="60"/>
        <v/>
      </c>
      <c r="BR162" s="62" t="str">
        <f t="shared" si="61"/>
        <v/>
      </c>
      <c r="BS162" s="62" t="str">
        <f t="shared" si="62"/>
        <v/>
      </c>
      <c r="BT162" s="62" t="str">
        <f t="shared" si="63"/>
        <v/>
      </c>
      <c r="BU162" s="62" t="str">
        <f t="shared" si="64"/>
        <v/>
      </c>
      <c r="BV162" s="62" t="str">
        <f t="shared" si="65"/>
        <v/>
      </c>
      <c r="BW162" s="62" t="str">
        <f t="shared" si="66"/>
        <v/>
      </c>
    </row>
    <row r="163" spans="1:75" s="13" customFormat="1" ht="38.25" customHeight="1" thickBot="1">
      <c r="A163" s="49">
        <f t="shared" si="67"/>
        <v>0</v>
      </c>
      <c r="B163" s="49" t="str">
        <f t="shared" si="68"/>
        <v>1-25</v>
      </c>
      <c r="C163" s="34"/>
      <c r="D163" s="92" t="str">
        <f>$A163&amp;"-"&amp;$B163&amp;"-"&amp;TEXT(ROWS(D$5:D163),"000")</f>
        <v>0-1-25-159</v>
      </c>
      <c r="E163" s="4"/>
      <c r="F163" s="4"/>
      <c r="G163" s="4"/>
      <c r="H163" s="4"/>
      <c r="I163" s="27"/>
      <c r="J163" s="4"/>
      <c r="K163" s="4"/>
      <c r="L163" s="4"/>
      <c r="M163" s="4"/>
      <c r="N163" s="57"/>
      <c r="O163" s="61"/>
      <c r="P163" s="63"/>
      <c r="Q163" s="68"/>
      <c r="R163" s="68"/>
      <c r="S163" s="68"/>
      <c r="T163" s="68"/>
      <c r="U163" s="70"/>
      <c r="V163" s="70"/>
      <c r="W163" s="70"/>
      <c r="X163" s="70"/>
      <c r="Y163" s="70"/>
      <c r="Z163" s="70"/>
      <c r="AA163" s="70"/>
      <c r="AB163" s="70"/>
      <c r="AC163" s="62" t="str">
        <f t="shared" si="52"/>
        <v/>
      </c>
      <c r="AD163" s="62" t="str">
        <f t="shared" si="53"/>
        <v/>
      </c>
      <c r="AE163" s="62" t="str">
        <f t="shared" si="54"/>
        <v/>
      </c>
      <c r="AF163" s="62" t="str">
        <f t="shared" si="55"/>
        <v/>
      </c>
      <c r="AG163" s="62" t="str">
        <f t="shared" si="56"/>
        <v/>
      </c>
      <c r="AH163" s="63" t="str">
        <f>IF(AG163&lt;'Patient Data'!$AS$4,"Labs complete w/in 45 minutes","")</f>
        <v/>
      </c>
      <c r="AI163" s="62" t="str">
        <f t="shared" si="57"/>
        <v/>
      </c>
      <c r="AJ163" s="63" t="str">
        <f>IF(AI163&lt;'Patient Data'!$AU$4,"tPA w/in 60 minutes","")</f>
        <v/>
      </c>
      <c r="AK163" s="63" t="str">
        <f>IF(AY163&lt;'Patient Data'!$AY$4,"tPA w/in 3 hours","")</f>
        <v/>
      </c>
      <c r="AL163" s="63" t="str">
        <f>IF(AR163&lt;'Patient Data'!$AR$4,"LSN within 3.5 hours","")</f>
        <v/>
      </c>
      <c r="AM163" s="63" t="str">
        <f t="shared" si="48"/>
        <v>-0-0-1-25-159</v>
      </c>
      <c r="AR163" s="18" t="str">
        <f t="shared" si="49"/>
        <v/>
      </c>
      <c r="AS163" s="18" t="str">
        <f>IF(L163="","",AG163-'Patient Data'!$AS$4)</f>
        <v/>
      </c>
      <c r="AT163" s="19"/>
      <c r="AU163" s="18" t="str">
        <f>IF(M163="","",AI163-'Patient Data'!$AU$4)</f>
        <v/>
      </c>
      <c r="AW163" s="19"/>
      <c r="AX163" s="18" t="str">
        <f t="shared" si="50"/>
        <v/>
      </c>
      <c r="AY163" s="18" t="str">
        <f t="shared" si="51"/>
        <v/>
      </c>
      <c r="AZ163" s="19"/>
      <c r="BO163" s="62" t="str">
        <f t="shared" si="58"/>
        <v/>
      </c>
      <c r="BP163" s="62" t="str">
        <f t="shared" si="59"/>
        <v/>
      </c>
      <c r="BQ163" s="62" t="str">
        <f t="shared" si="60"/>
        <v/>
      </c>
      <c r="BR163" s="62" t="str">
        <f t="shared" si="61"/>
        <v/>
      </c>
      <c r="BS163" s="62" t="str">
        <f t="shared" si="62"/>
        <v/>
      </c>
      <c r="BT163" s="62" t="str">
        <f t="shared" si="63"/>
        <v/>
      </c>
      <c r="BU163" s="62" t="str">
        <f t="shared" si="64"/>
        <v/>
      </c>
      <c r="BV163" s="62" t="str">
        <f t="shared" si="65"/>
        <v/>
      </c>
      <c r="BW163" s="62" t="str">
        <f t="shared" si="66"/>
        <v/>
      </c>
    </row>
    <row r="164" spans="1:75" s="13" customFormat="1" ht="38.25" customHeight="1" thickBot="1">
      <c r="A164" s="49">
        <f t="shared" si="67"/>
        <v>0</v>
      </c>
      <c r="B164" s="49" t="str">
        <f t="shared" si="68"/>
        <v>1-25</v>
      </c>
      <c r="C164" s="34"/>
      <c r="D164" s="92" t="str">
        <f>$A164&amp;"-"&amp;$B164&amp;"-"&amp;TEXT(ROWS(D$5:D164),"000")</f>
        <v>0-1-25-160</v>
      </c>
      <c r="E164" s="4"/>
      <c r="F164" s="4"/>
      <c r="G164" s="4"/>
      <c r="H164" s="4"/>
      <c r="I164" s="27"/>
      <c r="J164" s="4"/>
      <c r="K164" s="4"/>
      <c r="L164" s="4"/>
      <c r="M164" s="4"/>
      <c r="N164" s="57"/>
      <c r="O164" s="61"/>
      <c r="P164" s="63"/>
      <c r="Q164" s="68"/>
      <c r="R164" s="68"/>
      <c r="S164" s="68"/>
      <c r="T164" s="68"/>
      <c r="U164" s="70"/>
      <c r="V164" s="70"/>
      <c r="W164" s="70"/>
      <c r="X164" s="70"/>
      <c r="Y164" s="70"/>
      <c r="Z164" s="70"/>
      <c r="AA164" s="70"/>
      <c r="AB164" s="70"/>
      <c r="AC164" s="62" t="str">
        <f t="shared" si="52"/>
        <v/>
      </c>
      <c r="AD164" s="62" t="str">
        <f t="shared" si="53"/>
        <v/>
      </c>
      <c r="AE164" s="62" t="str">
        <f t="shared" si="54"/>
        <v/>
      </c>
      <c r="AF164" s="62" t="str">
        <f t="shared" si="55"/>
        <v/>
      </c>
      <c r="AG164" s="62" t="str">
        <f t="shared" si="56"/>
        <v/>
      </c>
      <c r="AH164" s="63" t="str">
        <f>IF(AG164&lt;'Patient Data'!$AS$4,"Labs complete w/in 45 minutes","")</f>
        <v/>
      </c>
      <c r="AI164" s="62" t="str">
        <f t="shared" si="57"/>
        <v/>
      </c>
      <c r="AJ164" s="63" t="str">
        <f>IF(AI164&lt;'Patient Data'!$AU$4,"tPA w/in 60 minutes","")</f>
        <v/>
      </c>
      <c r="AK164" s="63" t="str">
        <f>IF(AY164&lt;'Patient Data'!$AY$4,"tPA w/in 3 hours","")</f>
        <v/>
      </c>
      <c r="AL164" s="63" t="str">
        <f>IF(AR164&lt;'Patient Data'!$AR$4,"LSN within 3.5 hours","")</f>
        <v/>
      </c>
      <c r="AM164" s="63" t="str">
        <f t="shared" si="48"/>
        <v>-0-0-1-25-160</v>
      </c>
      <c r="AR164" s="18" t="str">
        <f t="shared" si="49"/>
        <v/>
      </c>
      <c r="AS164" s="18" t="str">
        <f>IF(L164="","",AG164-'Patient Data'!$AS$4)</f>
        <v/>
      </c>
      <c r="AT164" s="19"/>
      <c r="AU164" s="18" t="str">
        <f>IF(M164="","",AI164-'Patient Data'!$AU$4)</f>
        <v/>
      </c>
      <c r="AW164" s="19"/>
      <c r="AX164" s="18" t="str">
        <f t="shared" si="50"/>
        <v/>
      </c>
      <c r="AY164" s="18" t="str">
        <f t="shared" si="51"/>
        <v/>
      </c>
      <c r="AZ164" s="19"/>
      <c r="BO164" s="62" t="str">
        <f t="shared" si="58"/>
        <v/>
      </c>
      <c r="BP164" s="62" t="str">
        <f t="shared" si="59"/>
        <v/>
      </c>
      <c r="BQ164" s="62" t="str">
        <f t="shared" si="60"/>
        <v/>
      </c>
      <c r="BR164" s="62" t="str">
        <f t="shared" si="61"/>
        <v/>
      </c>
      <c r="BS164" s="62" t="str">
        <f t="shared" si="62"/>
        <v/>
      </c>
      <c r="BT164" s="62" t="str">
        <f t="shared" si="63"/>
        <v/>
      </c>
      <c r="BU164" s="62" t="str">
        <f t="shared" si="64"/>
        <v/>
      </c>
      <c r="BV164" s="62" t="str">
        <f t="shared" si="65"/>
        <v/>
      </c>
      <c r="BW164" s="62" t="str">
        <f t="shared" si="66"/>
        <v/>
      </c>
    </row>
    <row r="165" spans="1:75" s="13" customFormat="1" ht="38.25" customHeight="1" thickBot="1">
      <c r="A165" s="49">
        <f t="shared" si="67"/>
        <v>0</v>
      </c>
      <c r="B165" s="49" t="str">
        <f t="shared" si="68"/>
        <v>1-25</v>
      </c>
      <c r="C165" s="34"/>
      <c r="D165" s="92" t="str">
        <f>$A165&amp;"-"&amp;$B165&amp;"-"&amp;TEXT(ROWS(D$5:D165),"000")</f>
        <v>0-1-25-161</v>
      </c>
      <c r="E165" s="4"/>
      <c r="F165" s="4"/>
      <c r="G165" s="4"/>
      <c r="H165" s="4"/>
      <c r="I165" s="27"/>
      <c r="J165" s="4"/>
      <c r="K165" s="4"/>
      <c r="L165" s="4"/>
      <c r="M165" s="4"/>
      <c r="N165" s="57"/>
      <c r="O165" s="61"/>
      <c r="P165" s="63"/>
      <c r="Q165" s="68"/>
      <c r="R165" s="68"/>
      <c r="S165" s="68"/>
      <c r="T165" s="68"/>
      <c r="U165" s="70"/>
      <c r="V165" s="70"/>
      <c r="W165" s="70"/>
      <c r="X165" s="70"/>
      <c r="Y165" s="70"/>
      <c r="Z165" s="70"/>
      <c r="AA165" s="70"/>
      <c r="AB165" s="70"/>
      <c r="AC165" s="62" t="str">
        <f t="shared" si="52"/>
        <v/>
      </c>
      <c r="AD165" s="62" t="str">
        <f t="shared" si="53"/>
        <v/>
      </c>
      <c r="AE165" s="62" t="str">
        <f t="shared" si="54"/>
        <v/>
      </c>
      <c r="AF165" s="62" t="str">
        <f t="shared" si="55"/>
        <v/>
      </c>
      <c r="AG165" s="62" t="str">
        <f t="shared" si="56"/>
        <v/>
      </c>
      <c r="AH165" s="63" t="str">
        <f>IF(AG165&lt;'Patient Data'!$AS$4,"Labs complete w/in 45 minutes","")</f>
        <v/>
      </c>
      <c r="AI165" s="62" t="str">
        <f t="shared" si="57"/>
        <v/>
      </c>
      <c r="AJ165" s="63" t="str">
        <f>IF(AI165&lt;'Patient Data'!$AU$4,"tPA w/in 60 minutes","")</f>
        <v/>
      </c>
      <c r="AK165" s="63" t="str">
        <f>IF(AY165&lt;'Patient Data'!$AY$4,"tPA w/in 3 hours","")</f>
        <v/>
      </c>
      <c r="AL165" s="63" t="str">
        <f>IF(AR165&lt;'Patient Data'!$AR$4,"LSN within 3.5 hours","")</f>
        <v/>
      </c>
      <c r="AM165" s="63" t="str">
        <f t="shared" si="48"/>
        <v>-0-0-1-25-161</v>
      </c>
      <c r="AR165" s="18" t="str">
        <f t="shared" si="49"/>
        <v/>
      </c>
      <c r="AS165" s="18" t="str">
        <f>IF(L165="","",AG165-'Patient Data'!$AS$4)</f>
        <v/>
      </c>
      <c r="AT165" s="19"/>
      <c r="AU165" s="18" t="str">
        <f>IF(M165="","",AI165-'Patient Data'!$AU$4)</f>
        <v/>
      </c>
      <c r="AW165" s="19"/>
      <c r="AX165" s="18" t="str">
        <f t="shared" si="50"/>
        <v/>
      </c>
      <c r="AY165" s="18" t="str">
        <f t="shared" si="51"/>
        <v/>
      </c>
      <c r="AZ165" s="19"/>
      <c r="BO165" s="62" t="str">
        <f t="shared" si="58"/>
        <v/>
      </c>
      <c r="BP165" s="62" t="str">
        <f t="shared" si="59"/>
        <v/>
      </c>
      <c r="BQ165" s="62" t="str">
        <f t="shared" si="60"/>
        <v/>
      </c>
      <c r="BR165" s="62" t="str">
        <f t="shared" si="61"/>
        <v/>
      </c>
      <c r="BS165" s="62" t="str">
        <f t="shared" si="62"/>
        <v/>
      </c>
      <c r="BT165" s="62" t="str">
        <f t="shared" si="63"/>
        <v/>
      </c>
      <c r="BU165" s="62" t="str">
        <f t="shared" si="64"/>
        <v/>
      </c>
      <c r="BV165" s="62" t="str">
        <f t="shared" si="65"/>
        <v/>
      </c>
      <c r="BW165" s="62" t="str">
        <f t="shared" si="66"/>
        <v/>
      </c>
    </row>
    <row r="166" spans="1:75" s="13" customFormat="1" ht="38.25" customHeight="1" thickBot="1">
      <c r="A166" s="49">
        <f t="shared" si="67"/>
        <v>0</v>
      </c>
      <c r="B166" s="49" t="str">
        <f t="shared" si="68"/>
        <v>1-25</v>
      </c>
      <c r="C166" s="34"/>
      <c r="D166" s="92" t="str">
        <f>$A166&amp;"-"&amp;$B166&amp;"-"&amp;TEXT(ROWS(D$5:D166),"000")</f>
        <v>0-1-25-162</v>
      </c>
      <c r="E166" s="4"/>
      <c r="F166" s="4"/>
      <c r="G166" s="4"/>
      <c r="H166" s="4"/>
      <c r="I166" s="27"/>
      <c r="J166" s="4"/>
      <c r="K166" s="4"/>
      <c r="L166" s="4"/>
      <c r="M166" s="4"/>
      <c r="N166" s="57"/>
      <c r="O166" s="61"/>
      <c r="P166" s="63"/>
      <c r="Q166" s="68"/>
      <c r="R166" s="68"/>
      <c r="S166" s="68"/>
      <c r="T166" s="68"/>
      <c r="U166" s="70"/>
      <c r="V166" s="70"/>
      <c r="W166" s="70"/>
      <c r="X166" s="70"/>
      <c r="Y166" s="70"/>
      <c r="Z166" s="70"/>
      <c r="AA166" s="70"/>
      <c r="AB166" s="70"/>
      <c r="AC166" s="62" t="str">
        <f t="shared" si="52"/>
        <v/>
      </c>
      <c r="AD166" s="62" t="str">
        <f t="shared" si="53"/>
        <v/>
      </c>
      <c r="AE166" s="62" t="str">
        <f t="shared" si="54"/>
        <v/>
      </c>
      <c r="AF166" s="62" t="str">
        <f t="shared" si="55"/>
        <v/>
      </c>
      <c r="AG166" s="62" t="str">
        <f t="shared" si="56"/>
        <v/>
      </c>
      <c r="AH166" s="63" t="str">
        <f>IF(AG166&lt;'Patient Data'!$AS$4,"Labs complete w/in 45 minutes","")</f>
        <v/>
      </c>
      <c r="AI166" s="62" t="str">
        <f t="shared" si="57"/>
        <v/>
      </c>
      <c r="AJ166" s="63" t="str">
        <f>IF(AI166&lt;'Patient Data'!$AU$4,"tPA w/in 60 minutes","")</f>
        <v/>
      </c>
      <c r="AK166" s="63" t="str">
        <f>IF(AY166&lt;'Patient Data'!$AY$4,"tPA w/in 3 hours","")</f>
        <v/>
      </c>
      <c r="AL166" s="63" t="str">
        <f>IF(AR166&lt;'Patient Data'!$AR$4,"LSN within 3.5 hours","")</f>
        <v/>
      </c>
      <c r="AM166" s="63" t="str">
        <f t="shared" si="48"/>
        <v>-0-0-1-25-162</v>
      </c>
      <c r="AR166" s="18" t="str">
        <f t="shared" si="49"/>
        <v/>
      </c>
      <c r="AS166" s="18" t="str">
        <f>IF(L166="","",AG166-'Patient Data'!$AS$4)</f>
        <v/>
      </c>
      <c r="AT166" s="19"/>
      <c r="AU166" s="18" t="str">
        <f>IF(M166="","",AI166-'Patient Data'!$AU$4)</f>
        <v/>
      </c>
      <c r="AW166" s="19"/>
      <c r="AX166" s="18" t="str">
        <f t="shared" si="50"/>
        <v/>
      </c>
      <c r="AY166" s="18" t="str">
        <f t="shared" si="51"/>
        <v/>
      </c>
      <c r="AZ166" s="19"/>
      <c r="BO166" s="62" t="str">
        <f t="shared" si="58"/>
        <v/>
      </c>
      <c r="BP166" s="62" t="str">
        <f t="shared" si="59"/>
        <v/>
      </c>
      <c r="BQ166" s="62" t="str">
        <f t="shared" si="60"/>
        <v/>
      </c>
      <c r="BR166" s="62" t="str">
        <f t="shared" si="61"/>
        <v/>
      </c>
      <c r="BS166" s="62" t="str">
        <f t="shared" si="62"/>
        <v/>
      </c>
      <c r="BT166" s="62" t="str">
        <f t="shared" si="63"/>
        <v/>
      </c>
      <c r="BU166" s="62" t="str">
        <f t="shared" si="64"/>
        <v/>
      </c>
      <c r="BV166" s="62" t="str">
        <f t="shared" si="65"/>
        <v/>
      </c>
      <c r="BW166" s="62" t="str">
        <f t="shared" si="66"/>
        <v/>
      </c>
    </row>
    <row r="167" spans="1:75" s="13" customFormat="1" ht="38.25" customHeight="1" thickBot="1">
      <c r="A167" s="49">
        <f t="shared" si="67"/>
        <v>0</v>
      </c>
      <c r="B167" s="49" t="str">
        <f t="shared" si="68"/>
        <v>1-25</v>
      </c>
      <c r="C167" s="34"/>
      <c r="D167" s="92" t="str">
        <f>$A167&amp;"-"&amp;$B167&amp;"-"&amp;TEXT(ROWS(D$5:D167),"000")</f>
        <v>0-1-25-163</v>
      </c>
      <c r="E167" s="4"/>
      <c r="F167" s="4"/>
      <c r="G167" s="4"/>
      <c r="H167" s="4"/>
      <c r="I167" s="27"/>
      <c r="J167" s="4"/>
      <c r="K167" s="4"/>
      <c r="L167" s="4"/>
      <c r="M167" s="4"/>
      <c r="N167" s="57"/>
      <c r="O167" s="61"/>
      <c r="P167" s="63"/>
      <c r="Q167" s="68"/>
      <c r="R167" s="68"/>
      <c r="S167" s="68"/>
      <c r="T167" s="68"/>
      <c r="U167" s="70"/>
      <c r="V167" s="70"/>
      <c r="W167" s="70"/>
      <c r="X167" s="70"/>
      <c r="Y167" s="70"/>
      <c r="Z167" s="70"/>
      <c r="AA167" s="70"/>
      <c r="AB167" s="70"/>
      <c r="AC167" s="62" t="str">
        <f t="shared" si="52"/>
        <v/>
      </c>
      <c r="AD167" s="62" t="str">
        <f t="shared" si="53"/>
        <v/>
      </c>
      <c r="AE167" s="62" t="str">
        <f t="shared" si="54"/>
        <v/>
      </c>
      <c r="AF167" s="62" t="str">
        <f t="shared" si="55"/>
        <v/>
      </c>
      <c r="AG167" s="62" t="str">
        <f t="shared" si="56"/>
        <v/>
      </c>
      <c r="AH167" s="63" t="str">
        <f>IF(AG167&lt;'Patient Data'!$AS$4,"Labs complete w/in 45 minutes","")</f>
        <v/>
      </c>
      <c r="AI167" s="62" t="str">
        <f t="shared" si="57"/>
        <v/>
      </c>
      <c r="AJ167" s="63" t="str">
        <f>IF(AI167&lt;'Patient Data'!$AU$4,"tPA w/in 60 minutes","")</f>
        <v/>
      </c>
      <c r="AK167" s="63" t="str">
        <f>IF(AY167&lt;'Patient Data'!$AY$4,"tPA w/in 3 hours","")</f>
        <v/>
      </c>
      <c r="AL167" s="63" t="str">
        <f>IF(AR167&lt;'Patient Data'!$AR$4,"LSN within 3.5 hours","")</f>
        <v/>
      </c>
      <c r="AM167" s="63" t="str">
        <f t="shared" si="48"/>
        <v>-0-0-1-25-163</v>
      </c>
      <c r="AR167" s="18" t="str">
        <f t="shared" si="49"/>
        <v/>
      </c>
      <c r="AS167" s="18" t="str">
        <f>IF(L167="","",AG167-'Patient Data'!$AS$4)</f>
        <v/>
      </c>
      <c r="AT167" s="19"/>
      <c r="AU167" s="18" t="str">
        <f>IF(M167="","",AI167-'Patient Data'!$AU$4)</f>
        <v/>
      </c>
      <c r="AW167" s="19"/>
      <c r="AX167" s="18" t="str">
        <f t="shared" si="50"/>
        <v/>
      </c>
      <c r="AY167" s="18" t="str">
        <f t="shared" si="51"/>
        <v/>
      </c>
      <c r="AZ167" s="19"/>
      <c r="BO167" s="62" t="str">
        <f t="shared" si="58"/>
        <v/>
      </c>
      <c r="BP167" s="62" t="str">
        <f t="shared" si="59"/>
        <v/>
      </c>
      <c r="BQ167" s="62" t="str">
        <f t="shared" si="60"/>
        <v/>
      </c>
      <c r="BR167" s="62" t="str">
        <f t="shared" si="61"/>
        <v/>
      </c>
      <c r="BS167" s="62" t="str">
        <f t="shared" si="62"/>
        <v/>
      </c>
      <c r="BT167" s="62" t="str">
        <f t="shared" si="63"/>
        <v/>
      </c>
      <c r="BU167" s="62" t="str">
        <f t="shared" si="64"/>
        <v/>
      </c>
      <c r="BV167" s="62" t="str">
        <f t="shared" si="65"/>
        <v/>
      </c>
      <c r="BW167" s="62" t="str">
        <f t="shared" si="66"/>
        <v/>
      </c>
    </row>
    <row r="168" spans="1:75" s="13" customFormat="1" ht="38.25" customHeight="1" thickBot="1">
      <c r="A168" s="49">
        <f t="shared" si="67"/>
        <v>0</v>
      </c>
      <c r="B168" s="49" t="str">
        <f t="shared" si="68"/>
        <v>1-25</v>
      </c>
      <c r="C168" s="34"/>
      <c r="D168" s="92" t="str">
        <f>$A168&amp;"-"&amp;$B168&amp;"-"&amp;TEXT(ROWS(D$5:D168),"000")</f>
        <v>0-1-25-164</v>
      </c>
      <c r="E168" s="4"/>
      <c r="F168" s="4"/>
      <c r="G168" s="4"/>
      <c r="H168" s="4"/>
      <c r="I168" s="27"/>
      <c r="J168" s="4"/>
      <c r="K168" s="4"/>
      <c r="L168" s="4"/>
      <c r="M168" s="4"/>
      <c r="N168" s="57"/>
      <c r="O168" s="61"/>
      <c r="P168" s="63"/>
      <c r="Q168" s="68"/>
      <c r="R168" s="68"/>
      <c r="S168" s="68"/>
      <c r="T168" s="68"/>
      <c r="U168" s="70"/>
      <c r="V168" s="70"/>
      <c r="W168" s="70"/>
      <c r="X168" s="70"/>
      <c r="Y168" s="70"/>
      <c r="Z168" s="70"/>
      <c r="AA168" s="70"/>
      <c r="AB168" s="70"/>
      <c r="AC168" s="62" t="str">
        <f t="shared" si="52"/>
        <v/>
      </c>
      <c r="AD168" s="62" t="str">
        <f t="shared" si="53"/>
        <v/>
      </c>
      <c r="AE168" s="62" t="str">
        <f t="shared" si="54"/>
        <v/>
      </c>
      <c r="AF168" s="62" t="str">
        <f t="shared" si="55"/>
        <v/>
      </c>
      <c r="AG168" s="62" t="str">
        <f t="shared" si="56"/>
        <v/>
      </c>
      <c r="AH168" s="63" t="str">
        <f>IF(AG168&lt;'Patient Data'!$AS$4,"Labs complete w/in 45 minutes","")</f>
        <v/>
      </c>
      <c r="AI168" s="62" t="str">
        <f t="shared" si="57"/>
        <v/>
      </c>
      <c r="AJ168" s="63" t="str">
        <f>IF(AI168&lt;'Patient Data'!$AU$4,"tPA w/in 60 minutes","")</f>
        <v/>
      </c>
      <c r="AK168" s="63" t="str">
        <f>IF(AY168&lt;'Patient Data'!$AY$4,"tPA w/in 3 hours","")</f>
        <v/>
      </c>
      <c r="AL168" s="63" t="str">
        <f>IF(AR168&lt;'Patient Data'!$AR$4,"LSN within 3.5 hours","")</f>
        <v/>
      </c>
      <c r="AM168" s="63" t="str">
        <f t="shared" si="48"/>
        <v>-0-0-1-25-164</v>
      </c>
      <c r="AR168" s="18" t="str">
        <f t="shared" si="49"/>
        <v/>
      </c>
      <c r="AS168" s="18" t="str">
        <f>IF(L168="","",AG168-'Patient Data'!$AS$4)</f>
        <v/>
      </c>
      <c r="AT168" s="19"/>
      <c r="AU168" s="18" t="str">
        <f>IF(M168="","",AI168-'Patient Data'!$AU$4)</f>
        <v/>
      </c>
      <c r="AW168" s="19"/>
      <c r="AX168" s="18" t="str">
        <f t="shared" si="50"/>
        <v/>
      </c>
      <c r="AY168" s="18" t="str">
        <f t="shared" si="51"/>
        <v/>
      </c>
      <c r="AZ168" s="19"/>
      <c r="BO168" s="62" t="str">
        <f t="shared" si="58"/>
        <v/>
      </c>
      <c r="BP168" s="62" t="str">
        <f t="shared" si="59"/>
        <v/>
      </c>
      <c r="BQ168" s="62" t="str">
        <f t="shared" si="60"/>
        <v/>
      </c>
      <c r="BR168" s="62" t="str">
        <f t="shared" si="61"/>
        <v/>
      </c>
      <c r="BS168" s="62" t="str">
        <f t="shared" si="62"/>
        <v/>
      </c>
      <c r="BT168" s="62" t="str">
        <f t="shared" si="63"/>
        <v/>
      </c>
      <c r="BU168" s="62" t="str">
        <f t="shared" si="64"/>
        <v/>
      </c>
      <c r="BV168" s="62" t="str">
        <f t="shared" si="65"/>
        <v/>
      </c>
      <c r="BW168" s="62" t="str">
        <f t="shared" si="66"/>
        <v/>
      </c>
    </row>
    <row r="169" spans="1:75" s="13" customFormat="1" ht="38.25" customHeight="1" thickBot="1">
      <c r="A169" s="49">
        <f t="shared" si="67"/>
        <v>0</v>
      </c>
      <c r="B169" s="49" t="str">
        <f t="shared" si="68"/>
        <v>1-25</v>
      </c>
      <c r="C169" s="34"/>
      <c r="D169" s="92" t="str">
        <f>$A169&amp;"-"&amp;$B169&amp;"-"&amp;TEXT(ROWS(D$5:D169),"000")</f>
        <v>0-1-25-165</v>
      </c>
      <c r="E169" s="4"/>
      <c r="F169" s="4"/>
      <c r="G169" s="4"/>
      <c r="H169" s="4"/>
      <c r="I169" s="27"/>
      <c r="J169" s="4"/>
      <c r="K169" s="4"/>
      <c r="L169" s="4"/>
      <c r="M169" s="4"/>
      <c r="N169" s="57"/>
      <c r="O169" s="61"/>
      <c r="P169" s="63"/>
      <c r="Q169" s="68"/>
      <c r="R169" s="68"/>
      <c r="S169" s="68"/>
      <c r="T169" s="68"/>
      <c r="U169" s="70"/>
      <c r="V169" s="70"/>
      <c r="W169" s="70"/>
      <c r="X169" s="70"/>
      <c r="Y169" s="70"/>
      <c r="Z169" s="70"/>
      <c r="AA169" s="70"/>
      <c r="AB169" s="70"/>
      <c r="AC169" s="62" t="str">
        <f t="shared" si="52"/>
        <v/>
      </c>
      <c r="AD169" s="62" t="str">
        <f t="shared" si="53"/>
        <v/>
      </c>
      <c r="AE169" s="62" t="str">
        <f t="shared" si="54"/>
        <v/>
      </c>
      <c r="AF169" s="62" t="str">
        <f t="shared" si="55"/>
        <v/>
      </c>
      <c r="AG169" s="62" t="str">
        <f t="shared" si="56"/>
        <v/>
      </c>
      <c r="AH169" s="63" t="str">
        <f>IF(AG169&lt;'Patient Data'!$AS$4,"Labs complete w/in 45 minutes","")</f>
        <v/>
      </c>
      <c r="AI169" s="62" t="str">
        <f t="shared" si="57"/>
        <v/>
      </c>
      <c r="AJ169" s="63" t="str">
        <f>IF(AI169&lt;'Patient Data'!$AU$4,"tPA w/in 60 minutes","")</f>
        <v/>
      </c>
      <c r="AK169" s="63" t="str">
        <f>IF(AY169&lt;'Patient Data'!$AY$4,"tPA w/in 3 hours","")</f>
        <v/>
      </c>
      <c r="AL169" s="63" t="str">
        <f>IF(AR169&lt;'Patient Data'!$AR$4,"LSN within 3.5 hours","")</f>
        <v/>
      </c>
      <c r="AM169" s="63" t="str">
        <f t="shared" si="48"/>
        <v>-0-0-1-25-165</v>
      </c>
      <c r="AR169" s="18" t="str">
        <f t="shared" si="49"/>
        <v/>
      </c>
      <c r="AS169" s="18" t="str">
        <f>IF(L169="","",AG169-'Patient Data'!$AS$4)</f>
        <v/>
      </c>
      <c r="AT169" s="19"/>
      <c r="AU169" s="18" t="str">
        <f>IF(M169="","",AI169-'Patient Data'!$AU$4)</f>
        <v/>
      </c>
      <c r="AW169" s="19"/>
      <c r="AX169" s="18" t="str">
        <f t="shared" si="50"/>
        <v/>
      </c>
      <c r="AY169" s="18" t="str">
        <f t="shared" si="51"/>
        <v/>
      </c>
      <c r="AZ169" s="19"/>
      <c r="BO169" s="62" t="str">
        <f t="shared" si="58"/>
        <v/>
      </c>
      <c r="BP169" s="62" t="str">
        <f t="shared" si="59"/>
        <v/>
      </c>
      <c r="BQ169" s="62" t="str">
        <f t="shared" si="60"/>
        <v/>
      </c>
      <c r="BR169" s="62" t="str">
        <f t="shared" si="61"/>
        <v/>
      </c>
      <c r="BS169" s="62" t="str">
        <f t="shared" si="62"/>
        <v/>
      </c>
      <c r="BT169" s="62" t="str">
        <f t="shared" si="63"/>
        <v/>
      </c>
      <c r="BU169" s="62" t="str">
        <f t="shared" si="64"/>
        <v/>
      </c>
      <c r="BV169" s="62" t="str">
        <f t="shared" si="65"/>
        <v/>
      </c>
      <c r="BW169" s="62" t="str">
        <f t="shared" si="66"/>
        <v/>
      </c>
    </row>
    <row r="170" spans="1:75" s="13" customFormat="1" ht="38.25" customHeight="1" thickBot="1">
      <c r="A170" s="49">
        <f t="shared" si="67"/>
        <v>0</v>
      </c>
      <c r="B170" s="49" t="str">
        <f t="shared" si="68"/>
        <v>1-25</v>
      </c>
      <c r="C170" s="34"/>
      <c r="D170" s="92" t="str">
        <f>$A170&amp;"-"&amp;$B170&amp;"-"&amp;TEXT(ROWS(D$5:D170),"000")</f>
        <v>0-1-25-166</v>
      </c>
      <c r="E170" s="4"/>
      <c r="F170" s="4"/>
      <c r="G170" s="4"/>
      <c r="H170" s="4"/>
      <c r="I170" s="27"/>
      <c r="J170" s="4"/>
      <c r="K170" s="4"/>
      <c r="L170" s="4"/>
      <c r="M170" s="4"/>
      <c r="N170" s="57"/>
      <c r="O170" s="61"/>
      <c r="P170" s="63"/>
      <c r="Q170" s="68"/>
      <c r="R170" s="68"/>
      <c r="S170" s="68"/>
      <c r="T170" s="68"/>
      <c r="U170" s="70"/>
      <c r="V170" s="70"/>
      <c r="W170" s="70"/>
      <c r="X170" s="70"/>
      <c r="Y170" s="70"/>
      <c r="Z170" s="70"/>
      <c r="AA170" s="70"/>
      <c r="AB170" s="70"/>
      <c r="AC170" s="62" t="str">
        <f t="shared" si="52"/>
        <v/>
      </c>
      <c r="AD170" s="62" t="str">
        <f t="shared" si="53"/>
        <v/>
      </c>
      <c r="AE170" s="62" t="str">
        <f t="shared" si="54"/>
        <v/>
      </c>
      <c r="AF170" s="62" t="str">
        <f t="shared" si="55"/>
        <v/>
      </c>
      <c r="AG170" s="62" t="str">
        <f t="shared" si="56"/>
        <v/>
      </c>
      <c r="AH170" s="63" t="str">
        <f>IF(AG170&lt;'Patient Data'!$AS$4,"Labs complete w/in 45 minutes","")</f>
        <v/>
      </c>
      <c r="AI170" s="62" t="str">
        <f t="shared" si="57"/>
        <v/>
      </c>
      <c r="AJ170" s="63" t="str">
        <f>IF(AI170&lt;'Patient Data'!$AU$4,"tPA w/in 60 minutes","")</f>
        <v/>
      </c>
      <c r="AK170" s="63" t="str">
        <f>IF(AY170&lt;'Patient Data'!$AY$4,"tPA w/in 3 hours","")</f>
        <v/>
      </c>
      <c r="AL170" s="63" t="str">
        <f>IF(AR170&lt;'Patient Data'!$AR$4,"LSN within 3.5 hours","")</f>
        <v/>
      </c>
      <c r="AM170" s="63" t="str">
        <f t="shared" si="48"/>
        <v>-0-0-1-25-166</v>
      </c>
      <c r="AR170" s="18" t="str">
        <f t="shared" si="49"/>
        <v/>
      </c>
      <c r="AS170" s="18" t="str">
        <f>IF(L170="","",AG170-'Patient Data'!$AS$4)</f>
        <v/>
      </c>
      <c r="AT170" s="19"/>
      <c r="AU170" s="18" t="str">
        <f>IF(M170="","",AI170-'Patient Data'!$AU$4)</f>
        <v/>
      </c>
      <c r="AW170" s="19"/>
      <c r="AX170" s="18" t="str">
        <f t="shared" si="50"/>
        <v/>
      </c>
      <c r="AY170" s="18" t="str">
        <f t="shared" si="51"/>
        <v/>
      </c>
      <c r="AZ170" s="19"/>
      <c r="BO170" s="62" t="str">
        <f t="shared" si="58"/>
        <v/>
      </c>
      <c r="BP170" s="62" t="str">
        <f t="shared" si="59"/>
        <v/>
      </c>
      <c r="BQ170" s="62" t="str">
        <f t="shared" si="60"/>
        <v/>
      </c>
      <c r="BR170" s="62" t="str">
        <f t="shared" si="61"/>
        <v/>
      </c>
      <c r="BS170" s="62" t="str">
        <f t="shared" si="62"/>
        <v/>
      </c>
      <c r="BT170" s="62" t="str">
        <f t="shared" si="63"/>
        <v/>
      </c>
      <c r="BU170" s="62" t="str">
        <f t="shared" si="64"/>
        <v/>
      </c>
      <c r="BV170" s="62" t="str">
        <f t="shared" si="65"/>
        <v/>
      </c>
      <c r="BW170" s="62" t="str">
        <f t="shared" si="66"/>
        <v/>
      </c>
    </row>
    <row r="171" spans="1:75" s="13" customFormat="1" ht="38.25" customHeight="1" thickBot="1">
      <c r="A171" s="49">
        <f t="shared" si="67"/>
        <v>0</v>
      </c>
      <c r="B171" s="49" t="str">
        <f t="shared" si="68"/>
        <v>1-25</v>
      </c>
      <c r="C171" s="34"/>
      <c r="D171" s="92" t="str">
        <f>$A171&amp;"-"&amp;$B171&amp;"-"&amp;TEXT(ROWS(D$5:D171),"000")</f>
        <v>0-1-25-167</v>
      </c>
      <c r="E171" s="4"/>
      <c r="F171" s="4"/>
      <c r="G171" s="4"/>
      <c r="H171" s="4"/>
      <c r="I171" s="27"/>
      <c r="J171" s="4"/>
      <c r="K171" s="4"/>
      <c r="L171" s="4"/>
      <c r="M171" s="4"/>
      <c r="N171" s="57"/>
      <c r="O171" s="61"/>
      <c r="P171" s="63"/>
      <c r="Q171" s="68"/>
      <c r="R171" s="68"/>
      <c r="S171" s="68"/>
      <c r="T171" s="68"/>
      <c r="U171" s="70"/>
      <c r="V171" s="70"/>
      <c r="W171" s="70"/>
      <c r="X171" s="70"/>
      <c r="Y171" s="70"/>
      <c r="Z171" s="70"/>
      <c r="AA171" s="70"/>
      <c r="AB171" s="70"/>
      <c r="AC171" s="62" t="str">
        <f t="shared" si="52"/>
        <v/>
      </c>
      <c r="AD171" s="62" t="str">
        <f t="shared" si="53"/>
        <v/>
      </c>
      <c r="AE171" s="62" t="str">
        <f t="shared" si="54"/>
        <v/>
      </c>
      <c r="AF171" s="62" t="str">
        <f t="shared" si="55"/>
        <v/>
      </c>
      <c r="AG171" s="62" t="str">
        <f t="shared" si="56"/>
        <v/>
      </c>
      <c r="AH171" s="63" t="str">
        <f>IF(AG171&lt;'Patient Data'!$AS$4,"Labs complete w/in 45 minutes","")</f>
        <v/>
      </c>
      <c r="AI171" s="62" t="str">
        <f t="shared" si="57"/>
        <v/>
      </c>
      <c r="AJ171" s="63" t="str">
        <f>IF(AI171&lt;'Patient Data'!$AU$4,"tPA w/in 60 minutes","")</f>
        <v/>
      </c>
      <c r="AK171" s="63" t="str">
        <f>IF(AY171&lt;'Patient Data'!$AY$4,"tPA w/in 3 hours","")</f>
        <v/>
      </c>
      <c r="AL171" s="63" t="str">
        <f>IF(AR171&lt;'Patient Data'!$AR$4,"LSN within 3.5 hours","")</f>
        <v/>
      </c>
      <c r="AM171" s="63" t="str">
        <f t="shared" si="48"/>
        <v>-0-0-1-25-167</v>
      </c>
      <c r="AR171" s="18" t="str">
        <f t="shared" si="49"/>
        <v/>
      </c>
      <c r="AS171" s="18" t="str">
        <f>IF(L171="","",AG171-'Patient Data'!$AS$4)</f>
        <v/>
      </c>
      <c r="AT171" s="19"/>
      <c r="AU171" s="18" t="str">
        <f>IF(M171="","",AI171-'Patient Data'!$AU$4)</f>
        <v/>
      </c>
      <c r="AW171" s="19"/>
      <c r="AX171" s="18" t="str">
        <f t="shared" si="50"/>
        <v/>
      </c>
      <c r="AY171" s="18" t="str">
        <f t="shared" si="51"/>
        <v/>
      </c>
      <c r="AZ171" s="19"/>
      <c r="BO171" s="62" t="str">
        <f t="shared" si="58"/>
        <v/>
      </c>
      <c r="BP171" s="62" t="str">
        <f t="shared" si="59"/>
        <v/>
      </c>
      <c r="BQ171" s="62" t="str">
        <f t="shared" si="60"/>
        <v/>
      </c>
      <c r="BR171" s="62" t="str">
        <f t="shared" si="61"/>
        <v/>
      </c>
      <c r="BS171" s="62" t="str">
        <f t="shared" si="62"/>
        <v/>
      </c>
      <c r="BT171" s="62" t="str">
        <f t="shared" si="63"/>
        <v/>
      </c>
      <c r="BU171" s="62" t="str">
        <f t="shared" si="64"/>
        <v/>
      </c>
      <c r="BV171" s="62" t="str">
        <f t="shared" si="65"/>
        <v/>
      </c>
      <c r="BW171" s="62" t="str">
        <f t="shared" si="66"/>
        <v/>
      </c>
    </row>
    <row r="172" spans="1:75" s="13" customFormat="1" ht="38.25" customHeight="1" thickBot="1">
      <c r="A172" s="49">
        <f t="shared" si="67"/>
        <v>0</v>
      </c>
      <c r="B172" s="49" t="str">
        <f t="shared" si="68"/>
        <v>1-25</v>
      </c>
      <c r="C172" s="34"/>
      <c r="D172" s="92" t="str">
        <f>$A172&amp;"-"&amp;$B172&amp;"-"&amp;TEXT(ROWS(D$5:D172),"000")</f>
        <v>0-1-25-168</v>
      </c>
      <c r="E172" s="4"/>
      <c r="F172" s="4"/>
      <c r="G172" s="4"/>
      <c r="H172" s="4"/>
      <c r="I172" s="27"/>
      <c r="J172" s="4"/>
      <c r="K172" s="4"/>
      <c r="L172" s="4"/>
      <c r="M172" s="4"/>
      <c r="N172" s="57"/>
      <c r="O172" s="61"/>
      <c r="P172" s="63"/>
      <c r="Q172" s="68"/>
      <c r="R172" s="68"/>
      <c r="S172" s="68"/>
      <c r="T172" s="68"/>
      <c r="U172" s="70"/>
      <c r="V172" s="70"/>
      <c r="W172" s="70"/>
      <c r="X172" s="70"/>
      <c r="Y172" s="70"/>
      <c r="Z172" s="70"/>
      <c r="AA172" s="70"/>
      <c r="AB172" s="70"/>
      <c r="AC172" s="62" t="str">
        <f t="shared" si="52"/>
        <v/>
      </c>
      <c r="AD172" s="62" t="str">
        <f t="shared" si="53"/>
        <v/>
      </c>
      <c r="AE172" s="62" t="str">
        <f t="shared" si="54"/>
        <v/>
      </c>
      <c r="AF172" s="62" t="str">
        <f t="shared" si="55"/>
        <v/>
      </c>
      <c r="AG172" s="62" t="str">
        <f t="shared" si="56"/>
        <v/>
      </c>
      <c r="AH172" s="63" t="str">
        <f>IF(AG172&lt;'Patient Data'!$AS$4,"Labs complete w/in 45 minutes","")</f>
        <v/>
      </c>
      <c r="AI172" s="62" t="str">
        <f t="shared" si="57"/>
        <v/>
      </c>
      <c r="AJ172" s="63" t="str">
        <f>IF(AI172&lt;'Patient Data'!$AU$4,"tPA w/in 60 minutes","")</f>
        <v/>
      </c>
      <c r="AK172" s="63" t="str">
        <f>IF(AY172&lt;'Patient Data'!$AY$4,"tPA w/in 3 hours","")</f>
        <v/>
      </c>
      <c r="AL172" s="63" t="str">
        <f>IF(AR172&lt;'Patient Data'!$AR$4,"LSN within 3.5 hours","")</f>
        <v/>
      </c>
      <c r="AM172" s="63" t="str">
        <f t="shared" si="48"/>
        <v>-0-0-1-25-168</v>
      </c>
      <c r="AR172" s="18" t="str">
        <f t="shared" si="49"/>
        <v/>
      </c>
      <c r="AS172" s="18" t="str">
        <f>IF(L172="","",AG172-'Patient Data'!$AS$4)</f>
        <v/>
      </c>
      <c r="AT172" s="19"/>
      <c r="AU172" s="18" t="str">
        <f>IF(M172="","",AI172-'Patient Data'!$AU$4)</f>
        <v/>
      </c>
      <c r="AW172" s="19"/>
      <c r="AX172" s="18" t="str">
        <f t="shared" si="50"/>
        <v/>
      </c>
      <c r="AY172" s="18" t="str">
        <f t="shared" si="51"/>
        <v/>
      </c>
      <c r="AZ172" s="19"/>
      <c r="BO172" s="62" t="str">
        <f t="shared" si="58"/>
        <v/>
      </c>
      <c r="BP172" s="62" t="str">
        <f t="shared" si="59"/>
        <v/>
      </c>
      <c r="BQ172" s="62" t="str">
        <f t="shared" si="60"/>
        <v/>
      </c>
      <c r="BR172" s="62" t="str">
        <f t="shared" si="61"/>
        <v/>
      </c>
      <c r="BS172" s="62" t="str">
        <f t="shared" si="62"/>
        <v/>
      </c>
      <c r="BT172" s="62" t="str">
        <f t="shared" si="63"/>
        <v/>
      </c>
      <c r="BU172" s="62" t="str">
        <f t="shared" si="64"/>
        <v/>
      </c>
      <c r="BV172" s="62" t="str">
        <f t="shared" si="65"/>
        <v/>
      </c>
      <c r="BW172" s="62" t="str">
        <f t="shared" si="66"/>
        <v/>
      </c>
    </row>
    <row r="173" spans="1:75" s="13" customFormat="1" ht="38.25" customHeight="1" thickBot="1">
      <c r="A173" s="49">
        <f t="shared" si="67"/>
        <v>0</v>
      </c>
      <c r="B173" s="49" t="str">
        <f t="shared" si="68"/>
        <v>1-25</v>
      </c>
      <c r="C173" s="34"/>
      <c r="D173" s="92" t="str">
        <f>$A173&amp;"-"&amp;$B173&amp;"-"&amp;TEXT(ROWS(D$5:D173),"000")</f>
        <v>0-1-25-169</v>
      </c>
      <c r="E173" s="4"/>
      <c r="F173" s="4"/>
      <c r="G173" s="4"/>
      <c r="H173" s="4"/>
      <c r="I173" s="27"/>
      <c r="J173" s="4"/>
      <c r="K173" s="4"/>
      <c r="L173" s="4"/>
      <c r="M173" s="4"/>
      <c r="N173" s="57"/>
      <c r="O173" s="61"/>
      <c r="P173" s="63"/>
      <c r="Q173" s="68"/>
      <c r="R173" s="68"/>
      <c r="S173" s="68"/>
      <c r="T173" s="68"/>
      <c r="U173" s="70"/>
      <c r="V173" s="70"/>
      <c r="W173" s="70"/>
      <c r="X173" s="70"/>
      <c r="Y173" s="70"/>
      <c r="Z173" s="70"/>
      <c r="AA173" s="70"/>
      <c r="AB173" s="70"/>
      <c r="AC173" s="62" t="str">
        <f t="shared" si="52"/>
        <v/>
      </c>
      <c r="AD173" s="62" t="str">
        <f t="shared" si="53"/>
        <v/>
      </c>
      <c r="AE173" s="62" t="str">
        <f t="shared" si="54"/>
        <v/>
      </c>
      <c r="AF173" s="62" t="str">
        <f t="shared" si="55"/>
        <v/>
      </c>
      <c r="AG173" s="62" t="str">
        <f t="shared" si="56"/>
        <v/>
      </c>
      <c r="AH173" s="63" t="str">
        <f>IF(AG173&lt;'Patient Data'!$AS$4,"Labs complete w/in 45 minutes","")</f>
        <v/>
      </c>
      <c r="AI173" s="62" t="str">
        <f t="shared" si="57"/>
        <v/>
      </c>
      <c r="AJ173" s="63" t="str">
        <f>IF(AI173&lt;'Patient Data'!$AU$4,"tPA w/in 60 minutes","")</f>
        <v/>
      </c>
      <c r="AK173" s="63" t="str">
        <f>IF(AY173&lt;'Patient Data'!$AY$4,"tPA w/in 3 hours","")</f>
        <v/>
      </c>
      <c r="AL173" s="63" t="str">
        <f>IF(AR173&lt;'Patient Data'!$AR$4,"LSN within 3.5 hours","")</f>
        <v/>
      </c>
      <c r="AM173" s="63" t="str">
        <f t="shared" si="48"/>
        <v>-0-0-1-25-169</v>
      </c>
      <c r="AR173" s="18" t="str">
        <f t="shared" si="49"/>
        <v/>
      </c>
      <c r="AS173" s="18" t="str">
        <f>IF(L173="","",AG173-'Patient Data'!$AS$4)</f>
        <v/>
      </c>
      <c r="AT173" s="19"/>
      <c r="AU173" s="18" t="str">
        <f>IF(M173="","",AI173-'Patient Data'!$AU$4)</f>
        <v/>
      </c>
      <c r="AW173" s="19"/>
      <c r="AX173" s="18" t="str">
        <f t="shared" si="50"/>
        <v/>
      </c>
      <c r="AY173" s="18" t="str">
        <f t="shared" si="51"/>
        <v/>
      </c>
      <c r="AZ173" s="19"/>
      <c r="BO173" s="62" t="str">
        <f t="shared" si="58"/>
        <v/>
      </c>
      <c r="BP173" s="62" t="str">
        <f t="shared" si="59"/>
        <v/>
      </c>
      <c r="BQ173" s="62" t="str">
        <f t="shared" si="60"/>
        <v/>
      </c>
      <c r="BR173" s="62" t="str">
        <f t="shared" si="61"/>
        <v/>
      </c>
      <c r="BS173" s="62" t="str">
        <f t="shared" si="62"/>
        <v/>
      </c>
      <c r="BT173" s="62" t="str">
        <f t="shared" si="63"/>
        <v/>
      </c>
      <c r="BU173" s="62" t="str">
        <f t="shared" si="64"/>
        <v/>
      </c>
      <c r="BV173" s="62" t="str">
        <f t="shared" si="65"/>
        <v/>
      </c>
      <c r="BW173" s="62" t="str">
        <f t="shared" si="66"/>
        <v/>
      </c>
    </row>
    <row r="174" spans="1:75" s="13" customFormat="1" ht="38.25" customHeight="1" thickBot="1">
      <c r="A174" s="49">
        <f t="shared" si="67"/>
        <v>0</v>
      </c>
      <c r="B174" s="49" t="str">
        <f t="shared" si="68"/>
        <v>1-25</v>
      </c>
      <c r="C174" s="34"/>
      <c r="D174" s="92" t="str">
        <f>$A174&amp;"-"&amp;$B174&amp;"-"&amp;TEXT(ROWS(D$5:D174),"000")</f>
        <v>0-1-25-170</v>
      </c>
      <c r="E174" s="4"/>
      <c r="F174" s="4"/>
      <c r="G174" s="4"/>
      <c r="H174" s="4"/>
      <c r="I174" s="27"/>
      <c r="J174" s="4"/>
      <c r="K174" s="4"/>
      <c r="L174" s="4"/>
      <c r="M174" s="4"/>
      <c r="N174" s="57"/>
      <c r="O174" s="61"/>
      <c r="P174" s="63"/>
      <c r="Q174" s="68"/>
      <c r="R174" s="68"/>
      <c r="S174" s="68"/>
      <c r="T174" s="68"/>
      <c r="U174" s="70"/>
      <c r="V174" s="70"/>
      <c r="W174" s="70"/>
      <c r="X174" s="70"/>
      <c r="Y174" s="70"/>
      <c r="Z174" s="70"/>
      <c r="AA174" s="70"/>
      <c r="AB174" s="70"/>
      <c r="AC174" s="62" t="str">
        <f t="shared" si="52"/>
        <v/>
      </c>
      <c r="AD174" s="62" t="str">
        <f t="shared" si="53"/>
        <v/>
      </c>
      <c r="AE174" s="62" t="str">
        <f t="shared" si="54"/>
        <v/>
      </c>
      <c r="AF174" s="62" t="str">
        <f t="shared" si="55"/>
        <v/>
      </c>
      <c r="AG174" s="62" t="str">
        <f t="shared" si="56"/>
        <v/>
      </c>
      <c r="AH174" s="63" t="str">
        <f>IF(AG174&lt;'Patient Data'!$AS$4,"Labs complete w/in 45 minutes","")</f>
        <v/>
      </c>
      <c r="AI174" s="62" t="str">
        <f t="shared" si="57"/>
        <v/>
      </c>
      <c r="AJ174" s="63" t="str">
        <f>IF(AI174&lt;'Patient Data'!$AU$4,"tPA w/in 60 minutes","")</f>
        <v/>
      </c>
      <c r="AK174" s="63" t="str">
        <f>IF(AY174&lt;'Patient Data'!$AY$4,"tPA w/in 3 hours","")</f>
        <v/>
      </c>
      <c r="AL174" s="63" t="str">
        <f>IF(AR174&lt;'Patient Data'!$AR$4,"LSN within 3.5 hours","")</f>
        <v/>
      </c>
      <c r="AM174" s="63" t="str">
        <f t="shared" si="48"/>
        <v>-0-0-1-25-170</v>
      </c>
      <c r="AR174" s="18" t="str">
        <f t="shared" si="49"/>
        <v/>
      </c>
      <c r="AS174" s="18" t="str">
        <f>IF(L174="","",AG174-'Patient Data'!$AS$4)</f>
        <v/>
      </c>
      <c r="AT174" s="19"/>
      <c r="AU174" s="18" t="str">
        <f>IF(M174="","",AI174-'Patient Data'!$AU$4)</f>
        <v/>
      </c>
      <c r="AW174" s="19"/>
      <c r="AX174" s="18" t="str">
        <f t="shared" si="50"/>
        <v/>
      </c>
      <c r="AY174" s="18" t="str">
        <f t="shared" si="51"/>
        <v/>
      </c>
      <c r="AZ174" s="19"/>
      <c r="BO174" s="62" t="str">
        <f t="shared" si="58"/>
        <v/>
      </c>
      <c r="BP174" s="62" t="str">
        <f t="shared" si="59"/>
        <v/>
      </c>
      <c r="BQ174" s="62" t="str">
        <f t="shared" si="60"/>
        <v/>
      </c>
      <c r="BR174" s="62" t="str">
        <f t="shared" si="61"/>
        <v/>
      </c>
      <c r="BS174" s="62" t="str">
        <f t="shared" si="62"/>
        <v/>
      </c>
      <c r="BT174" s="62" t="str">
        <f t="shared" si="63"/>
        <v/>
      </c>
      <c r="BU174" s="62" t="str">
        <f t="shared" si="64"/>
        <v/>
      </c>
      <c r="BV174" s="62" t="str">
        <f t="shared" si="65"/>
        <v/>
      </c>
      <c r="BW174" s="62" t="str">
        <f t="shared" si="66"/>
        <v/>
      </c>
    </row>
    <row r="175" spans="1:75" s="13" customFormat="1" ht="38.25" customHeight="1" thickBot="1">
      <c r="A175" s="49">
        <f t="shared" si="67"/>
        <v>0</v>
      </c>
      <c r="B175" s="49" t="str">
        <f t="shared" si="68"/>
        <v>1-25</v>
      </c>
      <c r="C175" s="34"/>
      <c r="D175" s="92" t="str">
        <f>$A175&amp;"-"&amp;$B175&amp;"-"&amp;TEXT(ROWS(D$5:D175),"000")</f>
        <v>0-1-25-171</v>
      </c>
      <c r="E175" s="4"/>
      <c r="F175" s="4"/>
      <c r="G175" s="4"/>
      <c r="H175" s="4"/>
      <c r="I175" s="27"/>
      <c r="J175" s="4"/>
      <c r="K175" s="4"/>
      <c r="L175" s="4"/>
      <c r="M175" s="4"/>
      <c r="N175" s="57"/>
      <c r="O175" s="61"/>
      <c r="P175" s="63"/>
      <c r="Q175" s="68"/>
      <c r="R175" s="68"/>
      <c r="S175" s="68"/>
      <c r="T175" s="68"/>
      <c r="U175" s="70"/>
      <c r="V175" s="70"/>
      <c r="W175" s="70"/>
      <c r="X175" s="70"/>
      <c r="Y175" s="70"/>
      <c r="Z175" s="70"/>
      <c r="AA175" s="70"/>
      <c r="AB175" s="70"/>
      <c r="AC175" s="62" t="str">
        <f t="shared" si="52"/>
        <v/>
      </c>
      <c r="AD175" s="62" t="str">
        <f t="shared" si="53"/>
        <v/>
      </c>
      <c r="AE175" s="62" t="str">
        <f t="shared" si="54"/>
        <v/>
      </c>
      <c r="AF175" s="62" t="str">
        <f t="shared" si="55"/>
        <v/>
      </c>
      <c r="AG175" s="62" t="str">
        <f t="shared" si="56"/>
        <v/>
      </c>
      <c r="AH175" s="63" t="str">
        <f>IF(AG175&lt;'Patient Data'!$AS$4,"Labs complete w/in 45 minutes","")</f>
        <v/>
      </c>
      <c r="AI175" s="62" t="str">
        <f t="shared" si="57"/>
        <v/>
      </c>
      <c r="AJ175" s="63" t="str">
        <f>IF(AI175&lt;'Patient Data'!$AU$4,"tPA w/in 60 minutes","")</f>
        <v/>
      </c>
      <c r="AK175" s="63" t="str">
        <f>IF(AY175&lt;'Patient Data'!$AY$4,"tPA w/in 3 hours","")</f>
        <v/>
      </c>
      <c r="AL175" s="63" t="str">
        <f>IF(AR175&lt;'Patient Data'!$AR$4,"LSN within 3.5 hours","")</f>
        <v/>
      </c>
      <c r="AM175" s="63" t="str">
        <f t="shared" si="48"/>
        <v>-0-0-1-25-171</v>
      </c>
      <c r="AR175" s="18" t="str">
        <f t="shared" si="49"/>
        <v/>
      </c>
      <c r="AS175" s="18" t="str">
        <f>IF(L175="","",AG175-'Patient Data'!$AS$4)</f>
        <v/>
      </c>
      <c r="AT175" s="19"/>
      <c r="AU175" s="18" t="str">
        <f>IF(M175="","",AI175-'Patient Data'!$AU$4)</f>
        <v/>
      </c>
      <c r="AW175" s="19"/>
      <c r="AX175" s="18" t="str">
        <f t="shared" si="50"/>
        <v/>
      </c>
      <c r="AY175" s="18" t="str">
        <f t="shared" si="51"/>
        <v/>
      </c>
      <c r="AZ175" s="19"/>
      <c r="BO175" s="62" t="str">
        <f t="shared" si="58"/>
        <v/>
      </c>
      <c r="BP175" s="62" t="str">
        <f t="shared" si="59"/>
        <v/>
      </c>
      <c r="BQ175" s="62" t="str">
        <f t="shared" si="60"/>
        <v/>
      </c>
      <c r="BR175" s="62" t="str">
        <f t="shared" si="61"/>
        <v/>
      </c>
      <c r="BS175" s="62" t="str">
        <f t="shared" si="62"/>
        <v/>
      </c>
      <c r="BT175" s="62" t="str">
        <f t="shared" si="63"/>
        <v/>
      </c>
      <c r="BU175" s="62" t="str">
        <f t="shared" si="64"/>
        <v/>
      </c>
      <c r="BV175" s="62" t="str">
        <f t="shared" si="65"/>
        <v/>
      </c>
      <c r="BW175" s="62" t="str">
        <f t="shared" si="66"/>
        <v/>
      </c>
    </row>
    <row r="176" spans="1:75" s="13" customFormat="1" ht="38.25" customHeight="1" thickBot="1">
      <c r="A176" s="49">
        <f t="shared" si="67"/>
        <v>0</v>
      </c>
      <c r="B176" s="49" t="str">
        <f t="shared" si="68"/>
        <v>1-25</v>
      </c>
      <c r="C176" s="34"/>
      <c r="D176" s="92" t="str">
        <f>$A176&amp;"-"&amp;$B176&amp;"-"&amp;TEXT(ROWS(D$5:D176),"000")</f>
        <v>0-1-25-172</v>
      </c>
      <c r="E176" s="4"/>
      <c r="F176" s="4"/>
      <c r="G176" s="4"/>
      <c r="H176" s="4"/>
      <c r="I176" s="27"/>
      <c r="J176" s="4"/>
      <c r="K176" s="4"/>
      <c r="L176" s="4"/>
      <c r="M176" s="4"/>
      <c r="N176" s="57"/>
      <c r="O176" s="61"/>
      <c r="P176" s="63"/>
      <c r="Q176" s="68"/>
      <c r="R176" s="68"/>
      <c r="S176" s="68"/>
      <c r="T176" s="68"/>
      <c r="U176" s="70"/>
      <c r="V176" s="70"/>
      <c r="W176" s="70"/>
      <c r="X176" s="70"/>
      <c r="Y176" s="70"/>
      <c r="Z176" s="70"/>
      <c r="AA176" s="70"/>
      <c r="AB176" s="70"/>
      <c r="AC176" s="62" t="str">
        <f t="shared" si="52"/>
        <v/>
      </c>
      <c r="AD176" s="62" t="str">
        <f t="shared" si="53"/>
        <v/>
      </c>
      <c r="AE176" s="62" t="str">
        <f t="shared" si="54"/>
        <v/>
      </c>
      <c r="AF176" s="62" t="str">
        <f t="shared" si="55"/>
        <v/>
      </c>
      <c r="AG176" s="62" t="str">
        <f t="shared" si="56"/>
        <v/>
      </c>
      <c r="AH176" s="63" t="str">
        <f>IF(AG176&lt;'Patient Data'!$AS$4,"Labs complete w/in 45 minutes","")</f>
        <v/>
      </c>
      <c r="AI176" s="62" t="str">
        <f t="shared" si="57"/>
        <v/>
      </c>
      <c r="AJ176" s="63" t="str">
        <f>IF(AI176&lt;'Patient Data'!$AU$4,"tPA w/in 60 minutes","")</f>
        <v/>
      </c>
      <c r="AK176" s="63" t="str">
        <f>IF(AY176&lt;'Patient Data'!$AY$4,"tPA w/in 3 hours","")</f>
        <v/>
      </c>
      <c r="AL176" s="63" t="str">
        <f>IF(AR176&lt;'Patient Data'!$AR$4,"LSN within 3.5 hours","")</f>
        <v/>
      </c>
      <c r="AM176" s="63" t="str">
        <f t="shared" si="48"/>
        <v>-0-0-1-25-172</v>
      </c>
      <c r="AR176" s="18" t="str">
        <f t="shared" si="49"/>
        <v/>
      </c>
      <c r="AS176" s="18" t="str">
        <f>IF(L176="","",AG176-'Patient Data'!$AS$4)</f>
        <v/>
      </c>
      <c r="AT176" s="19"/>
      <c r="AU176" s="18" t="str">
        <f>IF(M176="","",AI176-'Patient Data'!$AU$4)</f>
        <v/>
      </c>
      <c r="AW176" s="19"/>
      <c r="AX176" s="18" t="str">
        <f t="shared" si="50"/>
        <v/>
      </c>
      <c r="AY176" s="18" t="str">
        <f t="shared" si="51"/>
        <v/>
      </c>
      <c r="AZ176" s="19"/>
      <c r="BO176" s="62" t="str">
        <f t="shared" si="58"/>
        <v/>
      </c>
      <c r="BP176" s="62" t="str">
        <f t="shared" si="59"/>
        <v/>
      </c>
      <c r="BQ176" s="62" t="str">
        <f t="shared" si="60"/>
        <v/>
      </c>
      <c r="BR176" s="62" t="str">
        <f t="shared" si="61"/>
        <v/>
      </c>
      <c r="BS176" s="62" t="str">
        <f t="shared" si="62"/>
        <v/>
      </c>
      <c r="BT176" s="62" t="str">
        <f t="shared" si="63"/>
        <v/>
      </c>
      <c r="BU176" s="62" t="str">
        <f t="shared" si="64"/>
        <v/>
      </c>
      <c r="BV176" s="62" t="str">
        <f t="shared" si="65"/>
        <v/>
      </c>
      <c r="BW176" s="62" t="str">
        <f t="shared" si="66"/>
        <v/>
      </c>
    </row>
    <row r="177" spans="1:75" s="13" customFormat="1" ht="38.25" customHeight="1" thickBot="1">
      <c r="A177" s="49">
        <f t="shared" si="67"/>
        <v>0</v>
      </c>
      <c r="B177" s="49" t="str">
        <f t="shared" si="68"/>
        <v>1-25</v>
      </c>
      <c r="C177" s="34"/>
      <c r="D177" s="92" t="str">
        <f>$A177&amp;"-"&amp;$B177&amp;"-"&amp;TEXT(ROWS(D$5:D177),"000")</f>
        <v>0-1-25-173</v>
      </c>
      <c r="E177" s="4"/>
      <c r="F177" s="4"/>
      <c r="G177" s="4"/>
      <c r="H177" s="4"/>
      <c r="I177" s="27"/>
      <c r="J177" s="4"/>
      <c r="K177" s="4"/>
      <c r="L177" s="4"/>
      <c r="M177" s="4"/>
      <c r="N177" s="57"/>
      <c r="O177" s="61"/>
      <c r="P177" s="63"/>
      <c r="Q177" s="68"/>
      <c r="R177" s="68"/>
      <c r="S177" s="68"/>
      <c r="T177" s="68"/>
      <c r="U177" s="70"/>
      <c r="V177" s="70"/>
      <c r="W177" s="70"/>
      <c r="X177" s="70"/>
      <c r="Y177" s="70"/>
      <c r="Z177" s="70"/>
      <c r="AA177" s="70"/>
      <c r="AB177" s="70"/>
      <c r="AC177" s="62" t="str">
        <f t="shared" si="52"/>
        <v/>
      </c>
      <c r="AD177" s="62" t="str">
        <f t="shared" si="53"/>
        <v/>
      </c>
      <c r="AE177" s="62" t="str">
        <f t="shared" si="54"/>
        <v/>
      </c>
      <c r="AF177" s="62" t="str">
        <f t="shared" si="55"/>
        <v/>
      </c>
      <c r="AG177" s="62" t="str">
        <f t="shared" si="56"/>
        <v/>
      </c>
      <c r="AH177" s="63" t="str">
        <f>IF(AG177&lt;'Patient Data'!$AS$4,"Labs complete w/in 45 minutes","")</f>
        <v/>
      </c>
      <c r="AI177" s="62" t="str">
        <f t="shared" si="57"/>
        <v/>
      </c>
      <c r="AJ177" s="63" t="str">
        <f>IF(AI177&lt;'Patient Data'!$AU$4,"tPA w/in 60 minutes","")</f>
        <v/>
      </c>
      <c r="AK177" s="63" t="str">
        <f>IF(AY177&lt;'Patient Data'!$AY$4,"tPA w/in 3 hours","")</f>
        <v/>
      </c>
      <c r="AL177" s="63" t="str">
        <f>IF(AR177&lt;'Patient Data'!$AR$4,"LSN within 3.5 hours","")</f>
        <v/>
      </c>
      <c r="AM177" s="63" t="str">
        <f t="shared" si="48"/>
        <v>-0-0-1-25-173</v>
      </c>
      <c r="AR177" s="18" t="str">
        <f t="shared" si="49"/>
        <v/>
      </c>
      <c r="AS177" s="18" t="str">
        <f>IF(L177="","",AG177-'Patient Data'!$AS$4)</f>
        <v/>
      </c>
      <c r="AT177" s="19"/>
      <c r="AU177" s="18" t="str">
        <f>IF(M177="","",AI177-'Patient Data'!$AU$4)</f>
        <v/>
      </c>
      <c r="AW177" s="19"/>
      <c r="AX177" s="18" t="str">
        <f t="shared" si="50"/>
        <v/>
      </c>
      <c r="AY177" s="18" t="str">
        <f t="shared" si="51"/>
        <v/>
      </c>
      <c r="AZ177" s="19"/>
      <c r="BO177" s="62" t="str">
        <f t="shared" si="58"/>
        <v/>
      </c>
      <c r="BP177" s="62" t="str">
        <f t="shared" si="59"/>
        <v/>
      </c>
      <c r="BQ177" s="62" t="str">
        <f t="shared" si="60"/>
        <v/>
      </c>
      <c r="BR177" s="62" t="str">
        <f t="shared" si="61"/>
        <v/>
      </c>
      <c r="BS177" s="62" t="str">
        <f t="shared" si="62"/>
        <v/>
      </c>
      <c r="BT177" s="62" t="str">
        <f t="shared" si="63"/>
        <v/>
      </c>
      <c r="BU177" s="62" t="str">
        <f t="shared" si="64"/>
        <v/>
      </c>
      <c r="BV177" s="62" t="str">
        <f t="shared" si="65"/>
        <v/>
      </c>
      <c r="BW177" s="62" t="str">
        <f t="shared" si="66"/>
        <v/>
      </c>
    </row>
    <row r="178" spans="1:75" s="13" customFormat="1" ht="38.25" customHeight="1" thickBot="1">
      <c r="A178" s="49">
        <f t="shared" si="67"/>
        <v>0</v>
      </c>
      <c r="B178" s="49" t="str">
        <f t="shared" si="68"/>
        <v>1-25</v>
      </c>
      <c r="C178" s="34"/>
      <c r="D178" s="92" t="str">
        <f>$A178&amp;"-"&amp;$B178&amp;"-"&amp;TEXT(ROWS(D$5:D178),"000")</f>
        <v>0-1-25-174</v>
      </c>
      <c r="E178" s="4"/>
      <c r="F178" s="4"/>
      <c r="G178" s="4"/>
      <c r="H178" s="4"/>
      <c r="I178" s="27"/>
      <c r="J178" s="4"/>
      <c r="K178" s="4"/>
      <c r="L178" s="4"/>
      <c r="M178" s="4"/>
      <c r="N178" s="57"/>
      <c r="O178" s="61"/>
      <c r="P178" s="63"/>
      <c r="Q178" s="68"/>
      <c r="R178" s="68"/>
      <c r="S178" s="68"/>
      <c r="T178" s="68"/>
      <c r="U178" s="70"/>
      <c r="V178" s="70"/>
      <c r="W178" s="70"/>
      <c r="X178" s="70"/>
      <c r="Y178" s="70"/>
      <c r="Z178" s="70"/>
      <c r="AA178" s="70"/>
      <c r="AB178" s="70"/>
      <c r="AC178" s="62" t="str">
        <f t="shared" si="52"/>
        <v/>
      </c>
      <c r="AD178" s="62" t="str">
        <f t="shared" si="53"/>
        <v/>
      </c>
      <c r="AE178" s="62" t="str">
        <f t="shared" si="54"/>
        <v/>
      </c>
      <c r="AF178" s="62" t="str">
        <f t="shared" si="55"/>
        <v/>
      </c>
      <c r="AG178" s="62" t="str">
        <f t="shared" si="56"/>
        <v/>
      </c>
      <c r="AH178" s="63" t="str">
        <f>IF(AG178&lt;'Patient Data'!$AS$4,"Labs complete w/in 45 minutes","")</f>
        <v/>
      </c>
      <c r="AI178" s="62" t="str">
        <f t="shared" si="57"/>
        <v/>
      </c>
      <c r="AJ178" s="63" t="str">
        <f>IF(AI178&lt;'Patient Data'!$AU$4,"tPA w/in 60 minutes","")</f>
        <v/>
      </c>
      <c r="AK178" s="63" t="str">
        <f>IF(AY178&lt;'Patient Data'!$AY$4,"tPA w/in 3 hours","")</f>
        <v/>
      </c>
      <c r="AL178" s="63" t="str">
        <f>IF(AR178&lt;'Patient Data'!$AR$4,"LSN within 3.5 hours","")</f>
        <v/>
      </c>
      <c r="AM178" s="63" t="str">
        <f t="shared" si="48"/>
        <v>-0-0-1-25-174</v>
      </c>
      <c r="AR178" s="18" t="str">
        <f t="shared" si="49"/>
        <v/>
      </c>
      <c r="AS178" s="18" t="str">
        <f>IF(L178="","",AG178-'Patient Data'!$AS$4)</f>
        <v/>
      </c>
      <c r="AT178" s="19"/>
      <c r="AU178" s="18" t="str">
        <f>IF(M178="","",AI178-'Patient Data'!$AU$4)</f>
        <v/>
      </c>
      <c r="AW178" s="19"/>
      <c r="AX178" s="18" t="str">
        <f t="shared" si="50"/>
        <v/>
      </c>
      <c r="AY178" s="18" t="str">
        <f t="shared" si="51"/>
        <v/>
      </c>
      <c r="AZ178" s="19"/>
      <c r="BO178" s="62" t="str">
        <f t="shared" si="58"/>
        <v/>
      </c>
      <c r="BP178" s="62" t="str">
        <f t="shared" si="59"/>
        <v/>
      </c>
      <c r="BQ178" s="62" t="str">
        <f t="shared" si="60"/>
        <v/>
      </c>
      <c r="BR178" s="62" t="str">
        <f t="shared" si="61"/>
        <v/>
      </c>
      <c r="BS178" s="62" t="str">
        <f t="shared" si="62"/>
        <v/>
      </c>
      <c r="BT178" s="62" t="str">
        <f t="shared" si="63"/>
        <v/>
      </c>
      <c r="BU178" s="62" t="str">
        <f t="shared" si="64"/>
        <v/>
      </c>
      <c r="BV178" s="62" t="str">
        <f t="shared" si="65"/>
        <v/>
      </c>
      <c r="BW178" s="62" t="str">
        <f t="shared" si="66"/>
        <v/>
      </c>
    </row>
    <row r="179" spans="1:75" s="13" customFormat="1" ht="38.25" customHeight="1" thickBot="1">
      <c r="A179" s="49">
        <f t="shared" si="67"/>
        <v>0</v>
      </c>
      <c r="B179" s="49" t="str">
        <f t="shared" si="68"/>
        <v>1-25</v>
      </c>
      <c r="C179" s="34"/>
      <c r="D179" s="92" t="str">
        <f>$A179&amp;"-"&amp;$B179&amp;"-"&amp;TEXT(ROWS(D$5:D179),"000")</f>
        <v>0-1-25-175</v>
      </c>
      <c r="E179" s="4"/>
      <c r="F179" s="4"/>
      <c r="G179" s="4"/>
      <c r="H179" s="4"/>
      <c r="I179" s="27"/>
      <c r="J179" s="4"/>
      <c r="K179" s="4"/>
      <c r="L179" s="4"/>
      <c r="M179" s="4"/>
      <c r="N179" s="57"/>
      <c r="O179" s="61"/>
      <c r="P179" s="63"/>
      <c r="Q179" s="68"/>
      <c r="R179" s="68"/>
      <c r="S179" s="68"/>
      <c r="T179" s="68"/>
      <c r="U179" s="70"/>
      <c r="V179" s="70"/>
      <c r="W179" s="70"/>
      <c r="X179" s="70"/>
      <c r="Y179" s="70"/>
      <c r="Z179" s="70"/>
      <c r="AA179" s="70"/>
      <c r="AB179" s="70"/>
      <c r="AC179" s="62" t="str">
        <f t="shared" si="52"/>
        <v/>
      </c>
      <c r="AD179" s="62" t="str">
        <f t="shared" si="53"/>
        <v/>
      </c>
      <c r="AE179" s="62" t="str">
        <f t="shared" si="54"/>
        <v/>
      </c>
      <c r="AF179" s="62" t="str">
        <f t="shared" si="55"/>
        <v/>
      </c>
      <c r="AG179" s="62" t="str">
        <f t="shared" si="56"/>
        <v/>
      </c>
      <c r="AH179" s="63" t="str">
        <f>IF(AG179&lt;'Patient Data'!$AS$4,"Labs complete w/in 45 minutes","")</f>
        <v/>
      </c>
      <c r="AI179" s="62" t="str">
        <f t="shared" si="57"/>
        <v/>
      </c>
      <c r="AJ179" s="63" t="str">
        <f>IF(AI179&lt;'Patient Data'!$AU$4,"tPA w/in 60 minutes","")</f>
        <v/>
      </c>
      <c r="AK179" s="63" t="str">
        <f>IF(AY179&lt;'Patient Data'!$AY$4,"tPA w/in 3 hours","")</f>
        <v/>
      </c>
      <c r="AL179" s="63" t="str">
        <f>IF(AR179&lt;'Patient Data'!$AR$4,"LSN within 3.5 hours","")</f>
        <v/>
      </c>
      <c r="AM179" s="63" t="str">
        <f t="shared" si="48"/>
        <v>-0-0-1-25-175</v>
      </c>
      <c r="AR179" s="18" t="str">
        <f t="shared" si="49"/>
        <v/>
      </c>
      <c r="AS179" s="18" t="str">
        <f>IF(L179="","",AG179-'Patient Data'!$AS$4)</f>
        <v/>
      </c>
      <c r="AT179" s="19"/>
      <c r="AU179" s="18" t="str">
        <f>IF(M179="","",AI179-'Patient Data'!$AU$4)</f>
        <v/>
      </c>
      <c r="AW179" s="19"/>
      <c r="AX179" s="18" t="str">
        <f t="shared" si="50"/>
        <v/>
      </c>
      <c r="AY179" s="18" t="str">
        <f t="shared" si="51"/>
        <v/>
      </c>
      <c r="AZ179" s="19"/>
      <c r="BO179" s="62" t="str">
        <f t="shared" si="58"/>
        <v/>
      </c>
      <c r="BP179" s="62" t="str">
        <f t="shared" si="59"/>
        <v/>
      </c>
      <c r="BQ179" s="62" t="str">
        <f t="shared" si="60"/>
        <v/>
      </c>
      <c r="BR179" s="62" t="str">
        <f t="shared" si="61"/>
        <v/>
      </c>
      <c r="BS179" s="62" t="str">
        <f t="shared" si="62"/>
        <v/>
      </c>
      <c r="BT179" s="62" t="str">
        <f t="shared" si="63"/>
        <v/>
      </c>
      <c r="BU179" s="62" t="str">
        <f t="shared" si="64"/>
        <v/>
      </c>
      <c r="BV179" s="62" t="str">
        <f t="shared" si="65"/>
        <v/>
      </c>
      <c r="BW179" s="62" t="str">
        <f t="shared" si="66"/>
        <v/>
      </c>
    </row>
    <row r="180" spans="1:75" s="13" customFormat="1" ht="38.25" customHeight="1" thickBot="1">
      <c r="A180" s="49">
        <f t="shared" si="67"/>
        <v>0</v>
      </c>
      <c r="B180" s="49" t="str">
        <f t="shared" si="68"/>
        <v>1-25</v>
      </c>
      <c r="C180" s="34"/>
      <c r="D180" s="92" t="str">
        <f>$A180&amp;"-"&amp;$B180&amp;"-"&amp;TEXT(ROWS(D$5:D180),"000")</f>
        <v>0-1-25-176</v>
      </c>
      <c r="E180" s="4"/>
      <c r="F180" s="4"/>
      <c r="G180" s="4"/>
      <c r="H180" s="4"/>
      <c r="I180" s="27"/>
      <c r="J180" s="4"/>
      <c r="K180" s="4"/>
      <c r="L180" s="4"/>
      <c r="M180" s="4"/>
      <c r="N180" s="57"/>
      <c r="O180" s="61"/>
      <c r="P180" s="63"/>
      <c r="Q180" s="68"/>
      <c r="R180" s="68"/>
      <c r="S180" s="68"/>
      <c r="T180" s="68"/>
      <c r="U180" s="70"/>
      <c r="V180" s="70"/>
      <c r="W180" s="70"/>
      <c r="X180" s="70"/>
      <c r="Y180" s="70"/>
      <c r="Z180" s="70"/>
      <c r="AA180" s="70"/>
      <c r="AB180" s="70"/>
      <c r="AC180" s="62" t="str">
        <f t="shared" si="52"/>
        <v/>
      </c>
      <c r="AD180" s="62" t="str">
        <f t="shared" si="53"/>
        <v/>
      </c>
      <c r="AE180" s="62" t="str">
        <f t="shared" si="54"/>
        <v/>
      </c>
      <c r="AF180" s="62" t="str">
        <f t="shared" si="55"/>
        <v/>
      </c>
      <c r="AG180" s="62" t="str">
        <f t="shared" si="56"/>
        <v/>
      </c>
      <c r="AH180" s="63" t="str">
        <f>IF(AG180&lt;'Patient Data'!$AS$4,"Labs complete w/in 45 minutes","")</f>
        <v/>
      </c>
      <c r="AI180" s="62" t="str">
        <f t="shared" si="57"/>
        <v/>
      </c>
      <c r="AJ180" s="63" t="str">
        <f>IF(AI180&lt;'Patient Data'!$AU$4,"tPA w/in 60 minutes","")</f>
        <v/>
      </c>
      <c r="AK180" s="63" t="str">
        <f>IF(AY180&lt;'Patient Data'!$AY$4,"tPA w/in 3 hours","")</f>
        <v/>
      </c>
      <c r="AL180" s="63" t="str">
        <f>IF(AR180&lt;'Patient Data'!$AR$4,"LSN within 3.5 hours","")</f>
        <v/>
      </c>
      <c r="AM180" s="63" t="str">
        <f t="shared" si="48"/>
        <v>-0-0-1-25-176</v>
      </c>
      <c r="AR180" s="18" t="str">
        <f t="shared" si="49"/>
        <v/>
      </c>
      <c r="AS180" s="18" t="str">
        <f>IF(L180="","",AG180-'Patient Data'!$AS$4)</f>
        <v/>
      </c>
      <c r="AT180" s="19"/>
      <c r="AU180" s="18" t="str">
        <f>IF(M180="","",AI180-'Patient Data'!$AU$4)</f>
        <v/>
      </c>
      <c r="AW180" s="19"/>
      <c r="AX180" s="18" t="str">
        <f t="shared" si="50"/>
        <v/>
      </c>
      <c r="AY180" s="18" t="str">
        <f t="shared" si="51"/>
        <v/>
      </c>
      <c r="AZ180" s="19"/>
      <c r="BO180" s="62" t="str">
        <f t="shared" si="58"/>
        <v/>
      </c>
      <c r="BP180" s="62" t="str">
        <f t="shared" si="59"/>
        <v/>
      </c>
      <c r="BQ180" s="62" t="str">
        <f t="shared" si="60"/>
        <v/>
      </c>
      <c r="BR180" s="62" t="str">
        <f t="shared" si="61"/>
        <v/>
      </c>
      <c r="BS180" s="62" t="str">
        <f t="shared" si="62"/>
        <v/>
      </c>
      <c r="BT180" s="62" t="str">
        <f t="shared" si="63"/>
        <v/>
      </c>
      <c r="BU180" s="62" t="str">
        <f t="shared" si="64"/>
        <v/>
      </c>
      <c r="BV180" s="62" t="str">
        <f t="shared" si="65"/>
        <v/>
      </c>
      <c r="BW180" s="62" t="str">
        <f t="shared" si="66"/>
        <v/>
      </c>
    </row>
    <row r="181" spans="1:75" s="13" customFormat="1" ht="38.25" customHeight="1" thickBot="1">
      <c r="A181" s="49">
        <f t="shared" si="67"/>
        <v>0</v>
      </c>
      <c r="B181" s="49" t="str">
        <f t="shared" si="68"/>
        <v>1-25</v>
      </c>
      <c r="C181" s="34"/>
      <c r="D181" s="92" t="str">
        <f>$A181&amp;"-"&amp;$B181&amp;"-"&amp;TEXT(ROWS(D$5:D181),"000")</f>
        <v>0-1-25-177</v>
      </c>
      <c r="E181" s="4"/>
      <c r="F181" s="4"/>
      <c r="G181" s="4"/>
      <c r="H181" s="4"/>
      <c r="I181" s="27"/>
      <c r="J181" s="4"/>
      <c r="K181" s="4"/>
      <c r="L181" s="4"/>
      <c r="M181" s="4"/>
      <c r="N181" s="57"/>
      <c r="O181" s="61"/>
      <c r="P181" s="63"/>
      <c r="Q181" s="68"/>
      <c r="R181" s="68"/>
      <c r="S181" s="68"/>
      <c r="T181" s="68"/>
      <c r="U181" s="70"/>
      <c r="V181" s="70"/>
      <c r="W181" s="70"/>
      <c r="X181" s="70"/>
      <c r="Y181" s="70"/>
      <c r="Z181" s="70"/>
      <c r="AA181" s="70"/>
      <c r="AB181" s="70"/>
      <c r="AC181" s="62" t="str">
        <f t="shared" si="52"/>
        <v/>
      </c>
      <c r="AD181" s="62" t="str">
        <f t="shared" si="53"/>
        <v/>
      </c>
      <c r="AE181" s="62" t="str">
        <f t="shared" si="54"/>
        <v/>
      </c>
      <c r="AF181" s="62" t="str">
        <f t="shared" si="55"/>
        <v/>
      </c>
      <c r="AG181" s="62" t="str">
        <f t="shared" si="56"/>
        <v/>
      </c>
      <c r="AH181" s="63" t="str">
        <f>IF(AG181&lt;'Patient Data'!$AS$4,"Labs complete w/in 45 minutes","")</f>
        <v/>
      </c>
      <c r="AI181" s="62" t="str">
        <f t="shared" si="57"/>
        <v/>
      </c>
      <c r="AJ181" s="63" t="str">
        <f>IF(AI181&lt;'Patient Data'!$AU$4,"tPA w/in 60 minutes","")</f>
        <v/>
      </c>
      <c r="AK181" s="63" t="str">
        <f>IF(AY181&lt;'Patient Data'!$AY$4,"tPA w/in 3 hours","")</f>
        <v/>
      </c>
      <c r="AL181" s="63" t="str">
        <f>IF(AR181&lt;'Patient Data'!$AR$4,"LSN within 3.5 hours","")</f>
        <v/>
      </c>
      <c r="AM181" s="63" t="str">
        <f t="shared" si="48"/>
        <v>-0-0-1-25-177</v>
      </c>
      <c r="AR181" s="18" t="str">
        <f t="shared" si="49"/>
        <v/>
      </c>
      <c r="AS181" s="18" t="str">
        <f>IF(L181="","",AG181-'Patient Data'!$AS$4)</f>
        <v/>
      </c>
      <c r="AT181" s="19"/>
      <c r="AU181" s="18" t="str">
        <f>IF(M181="","",AI181-'Patient Data'!$AU$4)</f>
        <v/>
      </c>
      <c r="AW181" s="19"/>
      <c r="AX181" s="18" t="str">
        <f t="shared" si="50"/>
        <v/>
      </c>
      <c r="AY181" s="18" t="str">
        <f t="shared" si="51"/>
        <v/>
      </c>
      <c r="AZ181" s="19"/>
      <c r="BO181" s="62" t="str">
        <f t="shared" si="58"/>
        <v/>
      </c>
      <c r="BP181" s="62" t="str">
        <f t="shared" si="59"/>
        <v/>
      </c>
      <c r="BQ181" s="62" t="str">
        <f t="shared" si="60"/>
        <v/>
      </c>
      <c r="BR181" s="62" t="str">
        <f t="shared" si="61"/>
        <v/>
      </c>
      <c r="BS181" s="62" t="str">
        <f t="shared" si="62"/>
        <v/>
      </c>
      <c r="BT181" s="62" t="str">
        <f t="shared" si="63"/>
        <v/>
      </c>
      <c r="BU181" s="62" t="str">
        <f t="shared" si="64"/>
        <v/>
      </c>
      <c r="BV181" s="62" t="str">
        <f t="shared" si="65"/>
        <v/>
      </c>
      <c r="BW181" s="62" t="str">
        <f t="shared" si="66"/>
        <v/>
      </c>
    </row>
    <row r="182" spans="1:75" s="13" customFormat="1" ht="38.25" customHeight="1" thickBot="1">
      <c r="A182" s="49">
        <f t="shared" si="67"/>
        <v>0</v>
      </c>
      <c r="B182" s="49" t="str">
        <f t="shared" si="68"/>
        <v>1-25</v>
      </c>
      <c r="C182" s="34"/>
      <c r="D182" s="92" t="str">
        <f>$A182&amp;"-"&amp;$B182&amp;"-"&amp;TEXT(ROWS(D$5:D182),"000")</f>
        <v>0-1-25-178</v>
      </c>
      <c r="E182" s="4"/>
      <c r="F182" s="4"/>
      <c r="G182" s="4"/>
      <c r="H182" s="4"/>
      <c r="I182" s="27"/>
      <c r="J182" s="4"/>
      <c r="K182" s="4"/>
      <c r="L182" s="4"/>
      <c r="M182" s="4"/>
      <c r="N182" s="57"/>
      <c r="O182" s="61"/>
      <c r="P182" s="63"/>
      <c r="Q182" s="68"/>
      <c r="R182" s="68"/>
      <c r="S182" s="68"/>
      <c r="T182" s="68"/>
      <c r="U182" s="70"/>
      <c r="V182" s="70"/>
      <c r="W182" s="70"/>
      <c r="X182" s="70"/>
      <c r="Y182" s="70"/>
      <c r="Z182" s="70"/>
      <c r="AA182" s="70"/>
      <c r="AB182" s="70"/>
      <c r="AC182" s="62" t="str">
        <f t="shared" si="52"/>
        <v/>
      </c>
      <c r="AD182" s="62" t="str">
        <f t="shared" si="53"/>
        <v/>
      </c>
      <c r="AE182" s="62" t="str">
        <f t="shared" si="54"/>
        <v/>
      </c>
      <c r="AF182" s="62" t="str">
        <f t="shared" si="55"/>
        <v/>
      </c>
      <c r="AG182" s="62" t="str">
        <f t="shared" si="56"/>
        <v/>
      </c>
      <c r="AH182" s="63" t="str">
        <f>IF(AG182&lt;'Patient Data'!$AS$4,"Labs complete w/in 45 minutes","")</f>
        <v/>
      </c>
      <c r="AI182" s="62" t="str">
        <f t="shared" si="57"/>
        <v/>
      </c>
      <c r="AJ182" s="63" t="str">
        <f>IF(AI182&lt;'Patient Data'!$AU$4,"tPA w/in 60 minutes","")</f>
        <v/>
      </c>
      <c r="AK182" s="63" t="str">
        <f>IF(AY182&lt;'Patient Data'!$AY$4,"tPA w/in 3 hours","")</f>
        <v/>
      </c>
      <c r="AL182" s="63" t="str">
        <f>IF(AR182&lt;'Patient Data'!$AR$4,"LSN within 3.5 hours","")</f>
        <v/>
      </c>
      <c r="AM182" s="63" t="str">
        <f t="shared" si="48"/>
        <v>-0-0-1-25-178</v>
      </c>
      <c r="AR182" s="18" t="str">
        <f t="shared" si="49"/>
        <v/>
      </c>
      <c r="AS182" s="18" t="str">
        <f>IF(L182="","",AG182-'Patient Data'!$AS$4)</f>
        <v/>
      </c>
      <c r="AT182" s="19"/>
      <c r="AU182" s="18" t="str">
        <f>IF(M182="","",AI182-'Patient Data'!$AU$4)</f>
        <v/>
      </c>
      <c r="AW182" s="19"/>
      <c r="AX182" s="18" t="str">
        <f t="shared" si="50"/>
        <v/>
      </c>
      <c r="AY182" s="18" t="str">
        <f t="shared" si="51"/>
        <v/>
      </c>
      <c r="AZ182" s="19"/>
      <c r="BO182" s="62" t="str">
        <f t="shared" si="58"/>
        <v/>
      </c>
      <c r="BP182" s="62" t="str">
        <f t="shared" si="59"/>
        <v/>
      </c>
      <c r="BQ182" s="62" t="str">
        <f t="shared" si="60"/>
        <v/>
      </c>
      <c r="BR182" s="62" t="str">
        <f t="shared" si="61"/>
        <v/>
      </c>
      <c r="BS182" s="62" t="str">
        <f t="shared" si="62"/>
        <v/>
      </c>
      <c r="BT182" s="62" t="str">
        <f t="shared" si="63"/>
        <v/>
      </c>
      <c r="BU182" s="62" t="str">
        <f t="shared" si="64"/>
        <v/>
      </c>
      <c r="BV182" s="62" t="str">
        <f t="shared" si="65"/>
        <v/>
      </c>
      <c r="BW182" s="62" t="str">
        <f t="shared" si="66"/>
        <v/>
      </c>
    </row>
    <row r="183" spans="1:75" s="13" customFormat="1" ht="38.25" customHeight="1" thickBot="1">
      <c r="A183" s="49">
        <f t="shared" si="67"/>
        <v>0</v>
      </c>
      <c r="B183" s="49" t="str">
        <f t="shared" si="68"/>
        <v>1-25</v>
      </c>
      <c r="C183" s="34"/>
      <c r="D183" s="92" t="str">
        <f>$A183&amp;"-"&amp;$B183&amp;"-"&amp;TEXT(ROWS(D$5:D183),"000")</f>
        <v>0-1-25-179</v>
      </c>
      <c r="E183" s="4"/>
      <c r="F183" s="4"/>
      <c r="G183" s="4"/>
      <c r="H183" s="4"/>
      <c r="I183" s="27"/>
      <c r="J183" s="4"/>
      <c r="K183" s="4"/>
      <c r="L183" s="4"/>
      <c r="M183" s="4"/>
      <c r="N183" s="57"/>
      <c r="O183" s="61"/>
      <c r="P183" s="63"/>
      <c r="Q183" s="68"/>
      <c r="R183" s="68"/>
      <c r="S183" s="68"/>
      <c r="T183" s="68"/>
      <c r="U183" s="70"/>
      <c r="V183" s="70"/>
      <c r="W183" s="70"/>
      <c r="X183" s="70"/>
      <c r="Y183" s="70"/>
      <c r="Z183" s="70"/>
      <c r="AA183" s="70"/>
      <c r="AB183" s="70"/>
      <c r="AC183" s="62" t="str">
        <f t="shared" si="52"/>
        <v/>
      </c>
      <c r="AD183" s="62" t="str">
        <f t="shared" si="53"/>
        <v/>
      </c>
      <c r="AE183" s="62" t="str">
        <f t="shared" si="54"/>
        <v/>
      </c>
      <c r="AF183" s="62" t="str">
        <f t="shared" si="55"/>
        <v/>
      </c>
      <c r="AG183" s="62" t="str">
        <f t="shared" si="56"/>
        <v/>
      </c>
      <c r="AH183" s="63" t="str">
        <f>IF(AG183&lt;'Patient Data'!$AS$4,"Labs complete w/in 45 minutes","")</f>
        <v/>
      </c>
      <c r="AI183" s="62" t="str">
        <f t="shared" si="57"/>
        <v/>
      </c>
      <c r="AJ183" s="63" t="str">
        <f>IF(AI183&lt;'Patient Data'!$AU$4,"tPA w/in 60 minutes","")</f>
        <v/>
      </c>
      <c r="AK183" s="63" t="str">
        <f>IF(AY183&lt;'Patient Data'!$AY$4,"tPA w/in 3 hours","")</f>
        <v/>
      </c>
      <c r="AL183" s="63" t="str">
        <f>IF(AR183&lt;'Patient Data'!$AR$4,"LSN within 3.5 hours","")</f>
        <v/>
      </c>
      <c r="AM183" s="63" t="str">
        <f t="shared" si="48"/>
        <v>-0-0-1-25-179</v>
      </c>
      <c r="AR183" s="18" t="str">
        <f t="shared" si="49"/>
        <v/>
      </c>
      <c r="AS183" s="18" t="str">
        <f>IF(L183="","",AG183-'Patient Data'!$AS$4)</f>
        <v/>
      </c>
      <c r="AT183" s="19"/>
      <c r="AU183" s="18" t="str">
        <f>IF(M183="","",AI183-'Patient Data'!$AU$4)</f>
        <v/>
      </c>
      <c r="AW183" s="19"/>
      <c r="AX183" s="18" t="str">
        <f t="shared" si="50"/>
        <v/>
      </c>
      <c r="AY183" s="18" t="str">
        <f t="shared" si="51"/>
        <v/>
      </c>
      <c r="AZ183" s="19"/>
      <c r="BO183" s="62" t="str">
        <f t="shared" si="58"/>
        <v/>
      </c>
      <c r="BP183" s="62" t="str">
        <f t="shared" si="59"/>
        <v/>
      </c>
      <c r="BQ183" s="62" t="str">
        <f t="shared" si="60"/>
        <v/>
      </c>
      <c r="BR183" s="62" t="str">
        <f t="shared" si="61"/>
        <v/>
      </c>
      <c r="BS183" s="62" t="str">
        <f t="shared" si="62"/>
        <v/>
      </c>
      <c r="BT183" s="62" t="str">
        <f t="shared" si="63"/>
        <v/>
      </c>
      <c r="BU183" s="62" t="str">
        <f t="shared" si="64"/>
        <v/>
      </c>
      <c r="BV183" s="62" t="str">
        <f t="shared" si="65"/>
        <v/>
      </c>
      <c r="BW183" s="62" t="str">
        <f t="shared" si="66"/>
        <v/>
      </c>
    </row>
    <row r="184" spans="1:75" s="13" customFormat="1" ht="38.25" customHeight="1" thickBot="1">
      <c r="A184" s="49">
        <f t="shared" si="67"/>
        <v>0</v>
      </c>
      <c r="B184" s="49" t="str">
        <f t="shared" si="68"/>
        <v>1-25</v>
      </c>
      <c r="C184" s="34"/>
      <c r="D184" s="92" t="str">
        <f>$A184&amp;"-"&amp;$B184&amp;"-"&amp;TEXT(ROWS(D$5:D184),"000")</f>
        <v>0-1-25-180</v>
      </c>
      <c r="E184" s="4"/>
      <c r="F184" s="4"/>
      <c r="G184" s="4"/>
      <c r="H184" s="4"/>
      <c r="I184" s="27"/>
      <c r="J184" s="4"/>
      <c r="K184" s="4"/>
      <c r="L184" s="4"/>
      <c r="M184" s="4"/>
      <c r="N184" s="57"/>
      <c r="O184" s="61"/>
      <c r="P184" s="63"/>
      <c r="Q184" s="68"/>
      <c r="R184" s="68"/>
      <c r="S184" s="68"/>
      <c r="T184" s="68"/>
      <c r="U184" s="70"/>
      <c r="V184" s="70"/>
      <c r="W184" s="70"/>
      <c r="X184" s="70"/>
      <c r="Y184" s="70"/>
      <c r="Z184" s="70"/>
      <c r="AA184" s="70"/>
      <c r="AB184" s="70"/>
      <c r="AC184" s="62" t="str">
        <f t="shared" si="52"/>
        <v/>
      </c>
      <c r="AD184" s="62" t="str">
        <f t="shared" si="53"/>
        <v/>
      </c>
      <c r="AE184" s="62" t="str">
        <f t="shared" si="54"/>
        <v/>
      </c>
      <c r="AF184" s="62" t="str">
        <f t="shared" si="55"/>
        <v/>
      </c>
      <c r="AG184" s="62" t="str">
        <f t="shared" si="56"/>
        <v/>
      </c>
      <c r="AH184" s="63" t="str">
        <f>IF(AG184&lt;'Patient Data'!$AS$4,"Labs complete w/in 45 minutes","")</f>
        <v/>
      </c>
      <c r="AI184" s="62" t="str">
        <f t="shared" si="57"/>
        <v/>
      </c>
      <c r="AJ184" s="63" t="str">
        <f>IF(AI184&lt;'Patient Data'!$AU$4,"tPA w/in 60 minutes","")</f>
        <v/>
      </c>
      <c r="AK184" s="63" t="str">
        <f>IF(AY184&lt;'Patient Data'!$AY$4,"tPA w/in 3 hours","")</f>
        <v/>
      </c>
      <c r="AL184" s="63" t="str">
        <f>IF(AR184&lt;'Patient Data'!$AR$4,"LSN within 3.5 hours","")</f>
        <v/>
      </c>
      <c r="AM184" s="63" t="str">
        <f t="shared" si="48"/>
        <v>-0-0-1-25-180</v>
      </c>
      <c r="AR184" s="18" t="str">
        <f t="shared" si="49"/>
        <v/>
      </c>
      <c r="AS184" s="18" t="str">
        <f>IF(L184="","",AG184-'Patient Data'!$AS$4)</f>
        <v/>
      </c>
      <c r="AT184" s="19"/>
      <c r="AU184" s="18" t="str">
        <f>IF(M184="","",AI184-'Patient Data'!$AU$4)</f>
        <v/>
      </c>
      <c r="AW184" s="19"/>
      <c r="AX184" s="18" t="str">
        <f t="shared" si="50"/>
        <v/>
      </c>
      <c r="AY184" s="18" t="str">
        <f t="shared" si="51"/>
        <v/>
      </c>
      <c r="AZ184" s="19"/>
      <c r="BO184" s="62" t="str">
        <f t="shared" si="58"/>
        <v/>
      </c>
      <c r="BP184" s="62" t="str">
        <f t="shared" si="59"/>
        <v/>
      </c>
      <c r="BQ184" s="62" t="str">
        <f t="shared" si="60"/>
        <v/>
      </c>
      <c r="BR184" s="62" t="str">
        <f t="shared" si="61"/>
        <v/>
      </c>
      <c r="BS184" s="62" t="str">
        <f t="shared" si="62"/>
        <v/>
      </c>
      <c r="BT184" s="62" t="str">
        <f t="shared" si="63"/>
        <v/>
      </c>
      <c r="BU184" s="62" t="str">
        <f t="shared" si="64"/>
        <v/>
      </c>
      <c r="BV184" s="62" t="str">
        <f t="shared" si="65"/>
        <v/>
      </c>
      <c r="BW184" s="62" t="str">
        <f t="shared" si="66"/>
        <v/>
      </c>
    </row>
    <row r="185" spans="1:75" s="13" customFormat="1" ht="38.25" customHeight="1" thickBot="1">
      <c r="A185" s="49">
        <f t="shared" si="67"/>
        <v>0</v>
      </c>
      <c r="B185" s="49" t="str">
        <f t="shared" si="68"/>
        <v>1-25</v>
      </c>
      <c r="C185" s="34"/>
      <c r="D185" s="92" t="str">
        <f>$A185&amp;"-"&amp;$B185&amp;"-"&amp;TEXT(ROWS(D$5:D185),"000")</f>
        <v>0-1-25-181</v>
      </c>
      <c r="E185" s="4"/>
      <c r="F185" s="4"/>
      <c r="G185" s="4"/>
      <c r="H185" s="4"/>
      <c r="I185" s="27"/>
      <c r="J185" s="4"/>
      <c r="K185" s="4"/>
      <c r="L185" s="4"/>
      <c r="M185" s="4"/>
      <c r="N185" s="57"/>
      <c r="O185" s="61"/>
      <c r="P185" s="63"/>
      <c r="Q185" s="68"/>
      <c r="R185" s="68"/>
      <c r="S185" s="68"/>
      <c r="T185" s="68"/>
      <c r="U185" s="70"/>
      <c r="V185" s="70"/>
      <c r="W185" s="70"/>
      <c r="X185" s="70"/>
      <c r="Y185" s="70"/>
      <c r="Z185" s="70"/>
      <c r="AA185" s="70"/>
      <c r="AB185" s="70"/>
      <c r="AC185" s="62" t="str">
        <f t="shared" si="52"/>
        <v/>
      </c>
      <c r="AD185" s="62" t="str">
        <f t="shared" si="53"/>
        <v/>
      </c>
      <c r="AE185" s="62" t="str">
        <f t="shared" si="54"/>
        <v/>
      </c>
      <c r="AF185" s="62" t="str">
        <f t="shared" si="55"/>
        <v/>
      </c>
      <c r="AG185" s="62" t="str">
        <f t="shared" si="56"/>
        <v/>
      </c>
      <c r="AH185" s="63" t="str">
        <f>IF(AG185&lt;'Patient Data'!$AS$4,"Labs complete w/in 45 minutes","")</f>
        <v/>
      </c>
      <c r="AI185" s="62" t="str">
        <f t="shared" si="57"/>
        <v/>
      </c>
      <c r="AJ185" s="63" t="str">
        <f>IF(AI185&lt;'Patient Data'!$AU$4,"tPA w/in 60 minutes","")</f>
        <v/>
      </c>
      <c r="AK185" s="63" t="str">
        <f>IF(AY185&lt;'Patient Data'!$AY$4,"tPA w/in 3 hours","")</f>
        <v/>
      </c>
      <c r="AL185" s="63" t="str">
        <f>IF(AR185&lt;'Patient Data'!$AR$4,"LSN within 3.5 hours","")</f>
        <v/>
      </c>
      <c r="AM185" s="63" t="str">
        <f t="shared" si="48"/>
        <v>-0-0-1-25-181</v>
      </c>
      <c r="AR185" s="18" t="str">
        <f t="shared" si="49"/>
        <v/>
      </c>
      <c r="AS185" s="18" t="str">
        <f>IF(L185="","",AG185-'Patient Data'!$AS$4)</f>
        <v/>
      </c>
      <c r="AT185" s="19"/>
      <c r="AU185" s="18" t="str">
        <f>IF(M185="","",AI185-'Patient Data'!$AU$4)</f>
        <v/>
      </c>
      <c r="AW185" s="19"/>
      <c r="AX185" s="18" t="str">
        <f t="shared" si="50"/>
        <v/>
      </c>
      <c r="AY185" s="18" t="str">
        <f t="shared" si="51"/>
        <v/>
      </c>
      <c r="AZ185" s="19"/>
      <c r="BO185" s="62" t="str">
        <f t="shared" si="58"/>
        <v/>
      </c>
      <c r="BP185" s="62" t="str">
        <f t="shared" si="59"/>
        <v/>
      </c>
      <c r="BQ185" s="62" t="str">
        <f t="shared" si="60"/>
        <v/>
      </c>
      <c r="BR185" s="62" t="str">
        <f t="shared" si="61"/>
        <v/>
      </c>
      <c r="BS185" s="62" t="str">
        <f t="shared" si="62"/>
        <v/>
      </c>
      <c r="BT185" s="62" t="str">
        <f t="shared" si="63"/>
        <v/>
      </c>
      <c r="BU185" s="62" t="str">
        <f t="shared" si="64"/>
        <v/>
      </c>
      <c r="BV185" s="62" t="str">
        <f t="shared" si="65"/>
        <v/>
      </c>
      <c r="BW185" s="62" t="str">
        <f t="shared" si="66"/>
        <v/>
      </c>
    </row>
    <row r="186" spans="1:75" s="13" customFormat="1" ht="38.25" customHeight="1" thickBot="1">
      <c r="A186" s="49">
        <f t="shared" si="67"/>
        <v>0</v>
      </c>
      <c r="B186" s="49" t="str">
        <f t="shared" si="68"/>
        <v>1-25</v>
      </c>
      <c r="C186" s="34"/>
      <c r="D186" s="92" t="str">
        <f>$A186&amp;"-"&amp;$B186&amp;"-"&amp;TEXT(ROWS(D$5:D186),"000")</f>
        <v>0-1-25-182</v>
      </c>
      <c r="E186" s="4"/>
      <c r="F186" s="4"/>
      <c r="G186" s="4"/>
      <c r="H186" s="4"/>
      <c r="I186" s="27"/>
      <c r="J186" s="4"/>
      <c r="K186" s="4"/>
      <c r="L186" s="4"/>
      <c r="M186" s="4"/>
      <c r="N186" s="57"/>
      <c r="O186" s="61"/>
      <c r="P186" s="63"/>
      <c r="Q186" s="68"/>
      <c r="R186" s="68"/>
      <c r="S186" s="68"/>
      <c r="T186" s="68"/>
      <c r="U186" s="70"/>
      <c r="V186" s="70"/>
      <c r="W186" s="70"/>
      <c r="X186" s="70"/>
      <c r="Y186" s="70"/>
      <c r="Z186" s="70"/>
      <c r="AA186" s="70"/>
      <c r="AB186" s="70"/>
      <c r="AC186" s="62" t="str">
        <f t="shared" si="52"/>
        <v/>
      </c>
      <c r="AD186" s="62" t="str">
        <f t="shared" si="53"/>
        <v/>
      </c>
      <c r="AE186" s="62" t="str">
        <f t="shared" si="54"/>
        <v/>
      </c>
      <c r="AF186" s="62" t="str">
        <f t="shared" si="55"/>
        <v/>
      </c>
      <c r="AG186" s="62" t="str">
        <f t="shared" si="56"/>
        <v/>
      </c>
      <c r="AH186" s="63" t="str">
        <f>IF(AG186&lt;'Patient Data'!$AS$4,"Labs complete w/in 45 minutes","")</f>
        <v/>
      </c>
      <c r="AI186" s="62" t="str">
        <f t="shared" si="57"/>
        <v/>
      </c>
      <c r="AJ186" s="63" t="str">
        <f>IF(AI186&lt;'Patient Data'!$AU$4,"tPA w/in 60 minutes","")</f>
        <v/>
      </c>
      <c r="AK186" s="63" t="str">
        <f>IF(AY186&lt;'Patient Data'!$AY$4,"tPA w/in 3 hours","")</f>
        <v/>
      </c>
      <c r="AL186" s="63" t="str">
        <f>IF(AR186&lt;'Patient Data'!$AR$4,"LSN within 3.5 hours","")</f>
        <v/>
      </c>
      <c r="AM186" s="63" t="str">
        <f t="shared" si="48"/>
        <v>-0-0-1-25-182</v>
      </c>
      <c r="AR186" s="18" t="str">
        <f t="shared" si="49"/>
        <v/>
      </c>
      <c r="AS186" s="18" t="str">
        <f>IF(L186="","",AG186-'Patient Data'!$AS$4)</f>
        <v/>
      </c>
      <c r="AT186" s="19"/>
      <c r="AU186" s="18" t="str">
        <f>IF(M186="","",AI186-'Patient Data'!$AU$4)</f>
        <v/>
      </c>
      <c r="AW186" s="19"/>
      <c r="AX186" s="18" t="str">
        <f t="shared" si="50"/>
        <v/>
      </c>
      <c r="AY186" s="18" t="str">
        <f t="shared" si="51"/>
        <v/>
      </c>
      <c r="AZ186" s="19"/>
      <c r="BO186" s="62" t="str">
        <f t="shared" si="58"/>
        <v/>
      </c>
      <c r="BP186" s="62" t="str">
        <f t="shared" si="59"/>
        <v/>
      </c>
      <c r="BQ186" s="62" t="str">
        <f t="shared" si="60"/>
        <v/>
      </c>
      <c r="BR186" s="62" t="str">
        <f t="shared" si="61"/>
        <v/>
      </c>
      <c r="BS186" s="62" t="str">
        <f t="shared" si="62"/>
        <v/>
      </c>
      <c r="BT186" s="62" t="str">
        <f t="shared" si="63"/>
        <v/>
      </c>
      <c r="BU186" s="62" t="str">
        <f t="shared" si="64"/>
        <v/>
      </c>
      <c r="BV186" s="62" t="str">
        <f t="shared" si="65"/>
        <v/>
      </c>
      <c r="BW186" s="62" t="str">
        <f t="shared" si="66"/>
        <v/>
      </c>
    </row>
    <row r="187" spans="1:75" s="13" customFormat="1" ht="38.25" customHeight="1" thickBot="1">
      <c r="A187" s="49">
        <f t="shared" si="67"/>
        <v>0</v>
      </c>
      <c r="B187" s="49" t="str">
        <f t="shared" si="68"/>
        <v>1-25</v>
      </c>
      <c r="C187" s="34"/>
      <c r="D187" s="92" t="str">
        <f>$A187&amp;"-"&amp;$B187&amp;"-"&amp;TEXT(ROWS(D$5:D187),"000")</f>
        <v>0-1-25-183</v>
      </c>
      <c r="E187" s="4"/>
      <c r="F187" s="4"/>
      <c r="G187" s="4"/>
      <c r="H187" s="4"/>
      <c r="I187" s="27"/>
      <c r="J187" s="4"/>
      <c r="K187" s="4"/>
      <c r="L187" s="4"/>
      <c r="M187" s="4"/>
      <c r="N187" s="57"/>
      <c r="O187" s="61"/>
      <c r="P187" s="63"/>
      <c r="Q187" s="68"/>
      <c r="R187" s="68"/>
      <c r="S187" s="68"/>
      <c r="T187" s="68"/>
      <c r="U187" s="70"/>
      <c r="V187" s="70"/>
      <c r="W187" s="70"/>
      <c r="X187" s="70"/>
      <c r="Y187" s="70"/>
      <c r="Z187" s="70"/>
      <c r="AA187" s="70"/>
      <c r="AB187" s="70"/>
      <c r="AC187" s="62" t="str">
        <f t="shared" si="52"/>
        <v/>
      </c>
      <c r="AD187" s="62" t="str">
        <f t="shared" si="53"/>
        <v/>
      </c>
      <c r="AE187" s="62" t="str">
        <f t="shared" si="54"/>
        <v/>
      </c>
      <c r="AF187" s="62" t="str">
        <f t="shared" si="55"/>
        <v/>
      </c>
      <c r="AG187" s="62" t="str">
        <f t="shared" si="56"/>
        <v/>
      </c>
      <c r="AH187" s="63" t="str">
        <f>IF(AG187&lt;'Patient Data'!$AS$4,"Labs complete w/in 45 minutes","")</f>
        <v/>
      </c>
      <c r="AI187" s="62" t="str">
        <f t="shared" si="57"/>
        <v/>
      </c>
      <c r="AJ187" s="63" t="str">
        <f>IF(AI187&lt;'Patient Data'!$AU$4,"tPA w/in 60 minutes","")</f>
        <v/>
      </c>
      <c r="AK187" s="63" t="str">
        <f>IF(AY187&lt;'Patient Data'!$AY$4,"tPA w/in 3 hours","")</f>
        <v/>
      </c>
      <c r="AL187" s="63" t="str">
        <f>IF(AR187&lt;'Patient Data'!$AR$4,"LSN within 3.5 hours","")</f>
        <v/>
      </c>
      <c r="AM187" s="63" t="str">
        <f t="shared" si="48"/>
        <v>-0-0-1-25-183</v>
      </c>
      <c r="AR187" s="18" t="str">
        <f t="shared" si="49"/>
        <v/>
      </c>
      <c r="AS187" s="18" t="str">
        <f>IF(L187="","",AG187-'Patient Data'!$AS$4)</f>
        <v/>
      </c>
      <c r="AT187" s="19"/>
      <c r="AU187" s="18" t="str">
        <f>IF(M187="","",AI187-'Patient Data'!$AU$4)</f>
        <v/>
      </c>
      <c r="AW187" s="19"/>
      <c r="AX187" s="18" t="str">
        <f t="shared" si="50"/>
        <v/>
      </c>
      <c r="AY187" s="18" t="str">
        <f t="shared" si="51"/>
        <v/>
      </c>
      <c r="AZ187" s="19"/>
      <c r="BO187" s="62" t="str">
        <f t="shared" si="58"/>
        <v/>
      </c>
      <c r="BP187" s="62" t="str">
        <f t="shared" si="59"/>
        <v/>
      </c>
      <c r="BQ187" s="62" t="str">
        <f t="shared" si="60"/>
        <v/>
      </c>
      <c r="BR187" s="62" t="str">
        <f t="shared" si="61"/>
        <v/>
      </c>
      <c r="BS187" s="62" t="str">
        <f t="shared" si="62"/>
        <v/>
      </c>
      <c r="BT187" s="62" t="str">
        <f t="shared" si="63"/>
        <v/>
      </c>
      <c r="BU187" s="62" t="str">
        <f t="shared" si="64"/>
        <v/>
      </c>
      <c r="BV187" s="62" t="str">
        <f t="shared" si="65"/>
        <v/>
      </c>
      <c r="BW187" s="62" t="str">
        <f t="shared" si="66"/>
        <v/>
      </c>
    </row>
    <row r="188" spans="1:75" s="13" customFormat="1" ht="38.25" customHeight="1" thickBot="1">
      <c r="A188" s="49">
        <f t="shared" si="67"/>
        <v>0</v>
      </c>
      <c r="B188" s="49" t="str">
        <f t="shared" si="68"/>
        <v>1-25</v>
      </c>
      <c r="C188" s="34"/>
      <c r="D188" s="92" t="str">
        <f>$A188&amp;"-"&amp;$B188&amp;"-"&amp;TEXT(ROWS(D$5:D188),"000")</f>
        <v>0-1-25-184</v>
      </c>
      <c r="E188" s="4"/>
      <c r="F188" s="4"/>
      <c r="G188" s="4"/>
      <c r="H188" s="4"/>
      <c r="I188" s="27"/>
      <c r="J188" s="4"/>
      <c r="K188" s="4"/>
      <c r="L188" s="4"/>
      <c r="M188" s="4"/>
      <c r="N188" s="57"/>
      <c r="O188" s="61"/>
      <c r="P188" s="63"/>
      <c r="Q188" s="68"/>
      <c r="R188" s="68"/>
      <c r="S188" s="68"/>
      <c r="T188" s="68"/>
      <c r="U188" s="70"/>
      <c r="V188" s="70"/>
      <c r="W188" s="70"/>
      <c r="X188" s="70"/>
      <c r="Y188" s="70"/>
      <c r="Z188" s="70"/>
      <c r="AA188" s="70"/>
      <c r="AB188" s="70"/>
      <c r="AC188" s="62" t="str">
        <f t="shared" si="52"/>
        <v/>
      </c>
      <c r="AD188" s="62" t="str">
        <f t="shared" si="53"/>
        <v/>
      </c>
      <c r="AE188" s="62" t="str">
        <f t="shared" si="54"/>
        <v/>
      </c>
      <c r="AF188" s="62" t="str">
        <f t="shared" si="55"/>
        <v/>
      </c>
      <c r="AG188" s="62" t="str">
        <f t="shared" si="56"/>
        <v/>
      </c>
      <c r="AH188" s="63" t="str">
        <f>IF(AG188&lt;'Patient Data'!$AS$4,"Labs complete w/in 45 minutes","")</f>
        <v/>
      </c>
      <c r="AI188" s="62" t="str">
        <f t="shared" si="57"/>
        <v/>
      </c>
      <c r="AJ188" s="63" t="str">
        <f>IF(AI188&lt;'Patient Data'!$AU$4,"tPA w/in 60 minutes","")</f>
        <v/>
      </c>
      <c r="AK188" s="63" t="str">
        <f>IF(AY188&lt;'Patient Data'!$AY$4,"tPA w/in 3 hours","")</f>
        <v/>
      </c>
      <c r="AL188" s="63" t="str">
        <f>IF(AR188&lt;'Patient Data'!$AR$4,"LSN within 3.5 hours","")</f>
        <v/>
      </c>
      <c r="AM188" s="63" t="str">
        <f t="shared" si="48"/>
        <v>-0-0-1-25-184</v>
      </c>
      <c r="AR188" s="18" t="str">
        <f t="shared" si="49"/>
        <v/>
      </c>
      <c r="AS188" s="18" t="str">
        <f>IF(L188="","",AG188-'Patient Data'!$AS$4)</f>
        <v/>
      </c>
      <c r="AT188" s="19"/>
      <c r="AU188" s="18" t="str">
        <f>IF(M188="","",AI188-'Patient Data'!$AU$4)</f>
        <v/>
      </c>
      <c r="AW188" s="19"/>
      <c r="AX188" s="18" t="str">
        <f t="shared" si="50"/>
        <v/>
      </c>
      <c r="AY188" s="18" t="str">
        <f t="shared" si="51"/>
        <v/>
      </c>
      <c r="AZ188" s="19"/>
      <c r="BO188" s="62" t="str">
        <f t="shared" si="58"/>
        <v/>
      </c>
      <c r="BP188" s="62" t="str">
        <f t="shared" si="59"/>
        <v/>
      </c>
      <c r="BQ188" s="62" t="str">
        <f t="shared" si="60"/>
        <v/>
      </c>
      <c r="BR188" s="62" t="str">
        <f t="shared" si="61"/>
        <v/>
      </c>
      <c r="BS188" s="62" t="str">
        <f t="shared" si="62"/>
        <v/>
      </c>
      <c r="BT188" s="62" t="str">
        <f t="shared" si="63"/>
        <v/>
      </c>
      <c r="BU188" s="62" t="str">
        <f t="shared" si="64"/>
        <v/>
      </c>
      <c r="BV188" s="62" t="str">
        <f t="shared" si="65"/>
        <v/>
      </c>
      <c r="BW188" s="62" t="str">
        <f t="shared" si="66"/>
        <v/>
      </c>
    </row>
    <row r="189" spans="1:75" s="13" customFormat="1" ht="38.25" customHeight="1" thickBot="1">
      <c r="A189" s="49">
        <f t="shared" si="67"/>
        <v>0</v>
      </c>
      <c r="B189" s="49" t="str">
        <f t="shared" si="68"/>
        <v>1-25</v>
      </c>
      <c r="C189" s="34"/>
      <c r="D189" s="92" t="str">
        <f>$A189&amp;"-"&amp;$B189&amp;"-"&amp;TEXT(ROWS(D$5:D189),"000")</f>
        <v>0-1-25-185</v>
      </c>
      <c r="E189" s="4"/>
      <c r="F189" s="4"/>
      <c r="G189" s="4"/>
      <c r="H189" s="4"/>
      <c r="I189" s="27"/>
      <c r="J189" s="4"/>
      <c r="K189" s="4"/>
      <c r="L189" s="4"/>
      <c r="M189" s="4"/>
      <c r="N189" s="57"/>
      <c r="O189" s="61"/>
      <c r="P189" s="63"/>
      <c r="Q189" s="68"/>
      <c r="R189" s="68"/>
      <c r="S189" s="68"/>
      <c r="T189" s="68"/>
      <c r="U189" s="70"/>
      <c r="V189" s="70"/>
      <c r="W189" s="70"/>
      <c r="X189" s="70"/>
      <c r="Y189" s="70"/>
      <c r="Z189" s="70"/>
      <c r="AA189" s="70"/>
      <c r="AB189" s="70"/>
      <c r="AC189" s="62" t="str">
        <f t="shared" si="52"/>
        <v/>
      </c>
      <c r="AD189" s="62" t="str">
        <f t="shared" si="53"/>
        <v/>
      </c>
      <c r="AE189" s="62" t="str">
        <f t="shared" si="54"/>
        <v/>
      </c>
      <c r="AF189" s="62" t="str">
        <f t="shared" si="55"/>
        <v/>
      </c>
      <c r="AG189" s="62" t="str">
        <f t="shared" si="56"/>
        <v/>
      </c>
      <c r="AH189" s="63" t="str">
        <f>IF(AG189&lt;'Patient Data'!$AS$4,"Labs complete w/in 45 minutes","")</f>
        <v/>
      </c>
      <c r="AI189" s="62" t="str">
        <f t="shared" si="57"/>
        <v/>
      </c>
      <c r="AJ189" s="63" t="str">
        <f>IF(AI189&lt;'Patient Data'!$AU$4,"tPA w/in 60 minutes","")</f>
        <v/>
      </c>
      <c r="AK189" s="63" t="str">
        <f>IF(AY189&lt;'Patient Data'!$AY$4,"tPA w/in 3 hours","")</f>
        <v/>
      </c>
      <c r="AL189" s="63" t="str">
        <f>IF(AR189&lt;'Patient Data'!$AR$4,"LSN within 3.5 hours","")</f>
        <v/>
      </c>
      <c r="AM189" s="63" t="str">
        <f t="shared" si="48"/>
        <v>-0-0-1-25-185</v>
      </c>
      <c r="AR189" s="18" t="str">
        <f t="shared" si="49"/>
        <v/>
      </c>
      <c r="AS189" s="18" t="str">
        <f>IF(L189="","",AG189-'Patient Data'!$AS$4)</f>
        <v/>
      </c>
      <c r="AT189" s="19"/>
      <c r="AU189" s="18" t="str">
        <f>IF(M189="","",AI189-'Patient Data'!$AU$4)</f>
        <v/>
      </c>
      <c r="AW189" s="19"/>
      <c r="AX189" s="18" t="str">
        <f t="shared" si="50"/>
        <v/>
      </c>
      <c r="AY189" s="18" t="str">
        <f t="shared" si="51"/>
        <v/>
      </c>
      <c r="AZ189" s="19"/>
      <c r="BO189" s="62" t="str">
        <f t="shared" si="58"/>
        <v/>
      </c>
      <c r="BP189" s="62" t="str">
        <f t="shared" si="59"/>
        <v/>
      </c>
      <c r="BQ189" s="62" t="str">
        <f t="shared" si="60"/>
        <v/>
      </c>
      <c r="BR189" s="62" t="str">
        <f t="shared" si="61"/>
        <v/>
      </c>
      <c r="BS189" s="62" t="str">
        <f t="shared" si="62"/>
        <v/>
      </c>
      <c r="BT189" s="62" t="str">
        <f t="shared" si="63"/>
        <v/>
      </c>
      <c r="BU189" s="62" t="str">
        <f t="shared" si="64"/>
        <v/>
      </c>
      <c r="BV189" s="62" t="str">
        <f t="shared" si="65"/>
        <v/>
      </c>
      <c r="BW189" s="62" t="str">
        <f t="shared" si="66"/>
        <v/>
      </c>
    </row>
    <row r="190" spans="1:75" s="13" customFormat="1" ht="38.25" customHeight="1" thickBot="1">
      <c r="A190" s="49">
        <f t="shared" si="67"/>
        <v>0</v>
      </c>
      <c r="B190" s="49" t="str">
        <f t="shared" si="68"/>
        <v>1-25</v>
      </c>
      <c r="C190" s="34"/>
      <c r="D190" s="92" t="str">
        <f>$A190&amp;"-"&amp;$B190&amp;"-"&amp;TEXT(ROWS(D$5:D190),"000")</f>
        <v>0-1-25-186</v>
      </c>
      <c r="E190" s="4"/>
      <c r="F190" s="4"/>
      <c r="G190" s="4"/>
      <c r="H190" s="4"/>
      <c r="I190" s="27"/>
      <c r="J190" s="4"/>
      <c r="K190" s="4"/>
      <c r="L190" s="4"/>
      <c r="M190" s="4"/>
      <c r="N190" s="57"/>
      <c r="O190" s="61"/>
      <c r="P190" s="63"/>
      <c r="Q190" s="68"/>
      <c r="R190" s="68"/>
      <c r="S190" s="68"/>
      <c r="T190" s="68"/>
      <c r="U190" s="70"/>
      <c r="V190" s="70"/>
      <c r="W190" s="70"/>
      <c r="X190" s="70"/>
      <c r="Y190" s="70"/>
      <c r="Z190" s="70"/>
      <c r="AA190" s="70"/>
      <c r="AB190" s="70"/>
      <c r="AC190" s="62" t="str">
        <f t="shared" si="52"/>
        <v/>
      </c>
      <c r="AD190" s="62" t="str">
        <f t="shared" si="53"/>
        <v/>
      </c>
      <c r="AE190" s="62" t="str">
        <f t="shared" si="54"/>
        <v/>
      </c>
      <c r="AF190" s="62" t="str">
        <f t="shared" si="55"/>
        <v/>
      </c>
      <c r="AG190" s="62" t="str">
        <f t="shared" si="56"/>
        <v/>
      </c>
      <c r="AH190" s="63" t="str">
        <f>IF(AG190&lt;'Patient Data'!$AS$4,"Labs complete w/in 45 minutes","")</f>
        <v/>
      </c>
      <c r="AI190" s="62" t="str">
        <f t="shared" si="57"/>
        <v/>
      </c>
      <c r="AJ190" s="63" t="str">
        <f>IF(AI190&lt;'Patient Data'!$AU$4,"tPA w/in 60 minutes","")</f>
        <v/>
      </c>
      <c r="AK190" s="63" t="str">
        <f>IF(AY190&lt;'Patient Data'!$AY$4,"tPA w/in 3 hours","")</f>
        <v/>
      </c>
      <c r="AL190" s="63" t="str">
        <f>IF(AR190&lt;'Patient Data'!$AR$4,"LSN within 3.5 hours","")</f>
        <v/>
      </c>
      <c r="AM190" s="63" t="str">
        <f t="shared" si="48"/>
        <v>-0-0-1-25-186</v>
      </c>
      <c r="AR190" s="18" t="str">
        <f t="shared" si="49"/>
        <v/>
      </c>
      <c r="AS190" s="18" t="str">
        <f>IF(L190="","",AG190-'Patient Data'!$AS$4)</f>
        <v/>
      </c>
      <c r="AT190" s="19"/>
      <c r="AU190" s="18" t="str">
        <f>IF(M190="","",AI190-'Patient Data'!$AU$4)</f>
        <v/>
      </c>
      <c r="AW190" s="19"/>
      <c r="AX190" s="18" t="str">
        <f t="shared" si="50"/>
        <v/>
      </c>
      <c r="AY190" s="18" t="str">
        <f t="shared" si="51"/>
        <v/>
      </c>
      <c r="AZ190" s="19"/>
      <c r="BO190" s="62" t="str">
        <f t="shared" si="58"/>
        <v/>
      </c>
      <c r="BP190" s="62" t="str">
        <f t="shared" si="59"/>
        <v/>
      </c>
      <c r="BQ190" s="62" t="str">
        <f t="shared" si="60"/>
        <v/>
      </c>
      <c r="BR190" s="62" t="str">
        <f t="shared" si="61"/>
        <v/>
      </c>
      <c r="BS190" s="62" t="str">
        <f t="shared" si="62"/>
        <v/>
      </c>
      <c r="BT190" s="62" t="str">
        <f t="shared" si="63"/>
        <v/>
      </c>
      <c r="BU190" s="62" t="str">
        <f t="shared" si="64"/>
        <v/>
      </c>
      <c r="BV190" s="62" t="str">
        <f t="shared" si="65"/>
        <v/>
      </c>
      <c r="BW190" s="62" t="str">
        <f t="shared" si="66"/>
        <v/>
      </c>
    </row>
    <row r="191" spans="1:75" s="13" customFormat="1" ht="38.25" customHeight="1" thickBot="1">
      <c r="A191" s="49">
        <f t="shared" si="67"/>
        <v>0</v>
      </c>
      <c r="B191" s="49" t="str">
        <f t="shared" si="68"/>
        <v>1-25</v>
      </c>
      <c r="C191" s="34"/>
      <c r="D191" s="92" t="str">
        <f>$A191&amp;"-"&amp;$B191&amp;"-"&amp;TEXT(ROWS(D$5:D191),"000")</f>
        <v>0-1-25-187</v>
      </c>
      <c r="E191" s="4"/>
      <c r="F191" s="4"/>
      <c r="G191" s="4"/>
      <c r="H191" s="4"/>
      <c r="I191" s="27"/>
      <c r="J191" s="4"/>
      <c r="K191" s="4"/>
      <c r="L191" s="4"/>
      <c r="M191" s="4"/>
      <c r="N191" s="57"/>
      <c r="O191" s="61"/>
      <c r="P191" s="63"/>
      <c r="Q191" s="68"/>
      <c r="R191" s="68"/>
      <c r="S191" s="68"/>
      <c r="T191" s="68"/>
      <c r="U191" s="70"/>
      <c r="V191" s="70"/>
      <c r="W191" s="70"/>
      <c r="X191" s="70"/>
      <c r="Y191" s="70"/>
      <c r="Z191" s="70"/>
      <c r="AA191" s="70"/>
      <c r="AB191" s="70"/>
      <c r="AC191" s="62" t="str">
        <f t="shared" si="52"/>
        <v/>
      </c>
      <c r="AD191" s="62" t="str">
        <f t="shared" si="53"/>
        <v/>
      </c>
      <c r="AE191" s="62" t="str">
        <f t="shared" si="54"/>
        <v/>
      </c>
      <c r="AF191" s="62" t="str">
        <f t="shared" si="55"/>
        <v/>
      </c>
      <c r="AG191" s="62" t="str">
        <f t="shared" si="56"/>
        <v/>
      </c>
      <c r="AH191" s="63" t="str">
        <f>IF(AG191&lt;'Patient Data'!$AS$4,"Labs complete w/in 45 minutes","")</f>
        <v/>
      </c>
      <c r="AI191" s="62" t="str">
        <f t="shared" si="57"/>
        <v/>
      </c>
      <c r="AJ191" s="63" t="str">
        <f>IF(AI191&lt;'Patient Data'!$AU$4,"tPA w/in 60 minutes","")</f>
        <v/>
      </c>
      <c r="AK191" s="63" t="str">
        <f>IF(AY191&lt;'Patient Data'!$AY$4,"tPA w/in 3 hours","")</f>
        <v/>
      </c>
      <c r="AL191" s="63" t="str">
        <f>IF(AR191&lt;'Patient Data'!$AR$4,"LSN within 3.5 hours","")</f>
        <v/>
      </c>
      <c r="AM191" s="63" t="str">
        <f t="shared" si="48"/>
        <v>-0-0-1-25-187</v>
      </c>
      <c r="AR191" s="18" t="str">
        <f t="shared" si="49"/>
        <v/>
      </c>
      <c r="AS191" s="18" t="str">
        <f>IF(L191="","",AG191-'Patient Data'!$AS$4)</f>
        <v/>
      </c>
      <c r="AT191" s="19"/>
      <c r="AU191" s="18" t="str">
        <f>IF(M191="","",AI191-'Patient Data'!$AU$4)</f>
        <v/>
      </c>
      <c r="AW191" s="19"/>
      <c r="AX191" s="18" t="str">
        <f t="shared" si="50"/>
        <v/>
      </c>
      <c r="AY191" s="18" t="str">
        <f t="shared" si="51"/>
        <v/>
      </c>
      <c r="AZ191" s="19"/>
      <c r="BO191" s="62" t="str">
        <f t="shared" si="58"/>
        <v/>
      </c>
      <c r="BP191" s="62" t="str">
        <f t="shared" si="59"/>
        <v/>
      </c>
      <c r="BQ191" s="62" t="str">
        <f t="shared" si="60"/>
        <v/>
      </c>
      <c r="BR191" s="62" t="str">
        <f t="shared" si="61"/>
        <v/>
      </c>
      <c r="BS191" s="62" t="str">
        <f t="shared" si="62"/>
        <v/>
      </c>
      <c r="BT191" s="62" t="str">
        <f t="shared" si="63"/>
        <v/>
      </c>
      <c r="BU191" s="62" t="str">
        <f t="shared" si="64"/>
        <v/>
      </c>
      <c r="BV191" s="62" t="str">
        <f t="shared" si="65"/>
        <v/>
      </c>
      <c r="BW191" s="62" t="str">
        <f t="shared" si="66"/>
        <v/>
      </c>
    </row>
    <row r="192" spans="1:75" s="13" customFormat="1" ht="38.25" customHeight="1" thickBot="1">
      <c r="A192" s="49">
        <f t="shared" si="67"/>
        <v>0</v>
      </c>
      <c r="B192" s="49" t="str">
        <f t="shared" si="68"/>
        <v>1-25</v>
      </c>
      <c r="C192" s="34"/>
      <c r="D192" s="92" t="str">
        <f>$A192&amp;"-"&amp;$B192&amp;"-"&amp;TEXT(ROWS(D$5:D192),"000")</f>
        <v>0-1-25-188</v>
      </c>
      <c r="E192" s="4"/>
      <c r="F192" s="4"/>
      <c r="G192" s="4"/>
      <c r="H192" s="4"/>
      <c r="I192" s="27"/>
      <c r="J192" s="4"/>
      <c r="K192" s="4"/>
      <c r="L192" s="4"/>
      <c r="M192" s="4"/>
      <c r="N192" s="57"/>
      <c r="O192" s="61"/>
      <c r="P192" s="63"/>
      <c r="Q192" s="68"/>
      <c r="R192" s="68"/>
      <c r="S192" s="68"/>
      <c r="T192" s="68"/>
      <c r="U192" s="70"/>
      <c r="V192" s="70"/>
      <c r="W192" s="70"/>
      <c r="X192" s="70"/>
      <c r="Y192" s="70"/>
      <c r="Z192" s="70"/>
      <c r="AA192" s="70"/>
      <c r="AB192" s="70"/>
      <c r="AC192" s="62" t="str">
        <f t="shared" si="52"/>
        <v/>
      </c>
      <c r="AD192" s="62" t="str">
        <f t="shared" si="53"/>
        <v/>
      </c>
      <c r="AE192" s="62" t="str">
        <f t="shared" si="54"/>
        <v/>
      </c>
      <c r="AF192" s="62" t="str">
        <f t="shared" si="55"/>
        <v/>
      </c>
      <c r="AG192" s="62" t="str">
        <f t="shared" si="56"/>
        <v/>
      </c>
      <c r="AH192" s="63" t="str">
        <f>IF(AG192&lt;'Patient Data'!$AS$4,"Labs complete w/in 45 minutes","")</f>
        <v/>
      </c>
      <c r="AI192" s="62" t="str">
        <f t="shared" si="57"/>
        <v/>
      </c>
      <c r="AJ192" s="63" t="str">
        <f>IF(AI192&lt;'Patient Data'!$AU$4,"tPA w/in 60 minutes","")</f>
        <v/>
      </c>
      <c r="AK192" s="63" t="str">
        <f>IF(AY192&lt;'Patient Data'!$AY$4,"tPA w/in 3 hours","")</f>
        <v/>
      </c>
      <c r="AL192" s="63" t="str">
        <f>IF(AR192&lt;'Patient Data'!$AR$4,"LSN within 3.5 hours","")</f>
        <v/>
      </c>
      <c r="AM192" s="63" t="str">
        <f t="shared" si="48"/>
        <v>-0-0-1-25-188</v>
      </c>
      <c r="AR192" s="18" t="str">
        <f t="shared" si="49"/>
        <v/>
      </c>
      <c r="AS192" s="18" t="str">
        <f>IF(L192="","",AG192-'Patient Data'!$AS$4)</f>
        <v/>
      </c>
      <c r="AT192" s="19"/>
      <c r="AU192" s="18" t="str">
        <f>IF(M192="","",AI192-'Patient Data'!$AU$4)</f>
        <v/>
      </c>
      <c r="AW192" s="19"/>
      <c r="AX192" s="18" t="str">
        <f t="shared" si="50"/>
        <v/>
      </c>
      <c r="AY192" s="18" t="str">
        <f t="shared" si="51"/>
        <v/>
      </c>
      <c r="AZ192" s="19"/>
      <c r="BO192" s="62" t="str">
        <f t="shared" si="58"/>
        <v/>
      </c>
      <c r="BP192" s="62" t="str">
        <f t="shared" si="59"/>
        <v/>
      </c>
      <c r="BQ192" s="62" t="str">
        <f t="shared" si="60"/>
        <v/>
      </c>
      <c r="BR192" s="62" t="str">
        <f t="shared" si="61"/>
        <v/>
      </c>
      <c r="BS192" s="62" t="str">
        <f t="shared" si="62"/>
        <v/>
      </c>
      <c r="BT192" s="62" t="str">
        <f t="shared" si="63"/>
        <v/>
      </c>
      <c r="BU192" s="62" t="str">
        <f t="shared" si="64"/>
        <v/>
      </c>
      <c r="BV192" s="62" t="str">
        <f t="shared" si="65"/>
        <v/>
      </c>
      <c r="BW192" s="62" t="str">
        <f t="shared" si="66"/>
        <v/>
      </c>
    </row>
    <row r="193" spans="1:75" s="13" customFormat="1" ht="38.25" customHeight="1" thickBot="1">
      <c r="A193" s="49">
        <f t="shared" si="67"/>
        <v>0</v>
      </c>
      <c r="B193" s="49" t="str">
        <f t="shared" si="68"/>
        <v>1-25</v>
      </c>
      <c r="C193" s="34"/>
      <c r="D193" s="92" t="str">
        <f>$A193&amp;"-"&amp;$B193&amp;"-"&amp;TEXT(ROWS(D$5:D193),"000")</f>
        <v>0-1-25-189</v>
      </c>
      <c r="E193" s="4"/>
      <c r="F193" s="4"/>
      <c r="G193" s="4"/>
      <c r="H193" s="4"/>
      <c r="I193" s="27"/>
      <c r="J193" s="4"/>
      <c r="K193" s="4"/>
      <c r="L193" s="4"/>
      <c r="M193" s="4"/>
      <c r="N193" s="57"/>
      <c r="O193" s="61"/>
      <c r="P193" s="63"/>
      <c r="Q193" s="68"/>
      <c r="R193" s="68"/>
      <c r="S193" s="68"/>
      <c r="T193" s="68"/>
      <c r="U193" s="70"/>
      <c r="V193" s="70"/>
      <c r="W193" s="70"/>
      <c r="X193" s="70"/>
      <c r="Y193" s="70"/>
      <c r="Z193" s="70"/>
      <c r="AA193" s="70"/>
      <c r="AB193" s="70"/>
      <c r="AC193" s="62" t="str">
        <f t="shared" si="52"/>
        <v/>
      </c>
      <c r="AD193" s="62" t="str">
        <f t="shared" si="53"/>
        <v/>
      </c>
      <c r="AE193" s="62" t="str">
        <f t="shared" si="54"/>
        <v/>
      </c>
      <c r="AF193" s="62" t="str">
        <f t="shared" si="55"/>
        <v/>
      </c>
      <c r="AG193" s="62" t="str">
        <f t="shared" si="56"/>
        <v/>
      </c>
      <c r="AH193" s="63" t="str">
        <f>IF(AG193&lt;'Patient Data'!$AS$4,"Labs complete w/in 45 minutes","")</f>
        <v/>
      </c>
      <c r="AI193" s="62" t="str">
        <f t="shared" si="57"/>
        <v/>
      </c>
      <c r="AJ193" s="63" t="str">
        <f>IF(AI193&lt;'Patient Data'!$AU$4,"tPA w/in 60 minutes","")</f>
        <v/>
      </c>
      <c r="AK193" s="63" t="str">
        <f>IF(AY193&lt;'Patient Data'!$AY$4,"tPA w/in 3 hours","")</f>
        <v/>
      </c>
      <c r="AL193" s="63" t="str">
        <f>IF(AR193&lt;'Patient Data'!$AR$4,"LSN within 3.5 hours","")</f>
        <v/>
      </c>
      <c r="AM193" s="63" t="str">
        <f t="shared" si="48"/>
        <v>-0-0-1-25-189</v>
      </c>
      <c r="AR193" s="18" t="str">
        <f t="shared" si="49"/>
        <v/>
      </c>
      <c r="AS193" s="18" t="str">
        <f>IF(L193="","",AG193-'Patient Data'!$AS$4)</f>
        <v/>
      </c>
      <c r="AT193" s="19"/>
      <c r="AU193" s="18" t="str">
        <f>IF(M193="","",AI193-'Patient Data'!$AU$4)</f>
        <v/>
      </c>
      <c r="AW193" s="19"/>
      <c r="AX193" s="18" t="str">
        <f t="shared" si="50"/>
        <v/>
      </c>
      <c r="AY193" s="18" t="str">
        <f t="shared" si="51"/>
        <v/>
      </c>
      <c r="AZ193" s="19"/>
      <c r="BO193" s="62" t="str">
        <f t="shared" si="58"/>
        <v/>
      </c>
      <c r="BP193" s="62" t="str">
        <f t="shared" si="59"/>
        <v/>
      </c>
      <c r="BQ193" s="62" t="str">
        <f t="shared" si="60"/>
        <v/>
      </c>
      <c r="BR193" s="62" t="str">
        <f t="shared" si="61"/>
        <v/>
      </c>
      <c r="BS193" s="62" t="str">
        <f t="shared" si="62"/>
        <v/>
      </c>
      <c r="BT193" s="62" t="str">
        <f t="shared" si="63"/>
        <v/>
      </c>
      <c r="BU193" s="62" t="str">
        <f t="shared" si="64"/>
        <v/>
      </c>
      <c r="BV193" s="62" t="str">
        <f t="shared" si="65"/>
        <v/>
      </c>
      <c r="BW193" s="62" t="str">
        <f t="shared" si="66"/>
        <v/>
      </c>
    </row>
    <row r="194" spans="1:75" s="13" customFormat="1" ht="38.25" customHeight="1" thickBot="1">
      <c r="A194" s="49">
        <f t="shared" si="67"/>
        <v>0</v>
      </c>
      <c r="B194" s="49" t="str">
        <f t="shared" si="68"/>
        <v>1-25</v>
      </c>
      <c r="C194" s="34"/>
      <c r="D194" s="92" t="str">
        <f>$A194&amp;"-"&amp;$B194&amp;"-"&amp;TEXT(ROWS(D$5:D194),"000")</f>
        <v>0-1-25-190</v>
      </c>
      <c r="E194" s="4"/>
      <c r="F194" s="4"/>
      <c r="G194" s="4"/>
      <c r="H194" s="4"/>
      <c r="I194" s="27"/>
      <c r="J194" s="4"/>
      <c r="K194" s="4"/>
      <c r="L194" s="4"/>
      <c r="M194" s="4"/>
      <c r="N194" s="57"/>
      <c r="O194" s="61"/>
      <c r="P194" s="63"/>
      <c r="Q194" s="68"/>
      <c r="R194" s="68"/>
      <c r="S194" s="68"/>
      <c r="T194" s="68"/>
      <c r="U194" s="70"/>
      <c r="V194" s="70"/>
      <c r="W194" s="70"/>
      <c r="X194" s="70"/>
      <c r="Y194" s="70"/>
      <c r="Z194" s="70"/>
      <c r="AA194" s="70"/>
      <c r="AB194" s="70"/>
      <c r="AC194" s="62" t="str">
        <f t="shared" si="52"/>
        <v/>
      </c>
      <c r="AD194" s="62" t="str">
        <f t="shared" si="53"/>
        <v/>
      </c>
      <c r="AE194" s="62" t="str">
        <f t="shared" si="54"/>
        <v/>
      </c>
      <c r="AF194" s="62" t="str">
        <f t="shared" si="55"/>
        <v/>
      </c>
      <c r="AG194" s="62" t="str">
        <f t="shared" si="56"/>
        <v/>
      </c>
      <c r="AH194" s="63" t="str">
        <f>IF(AG194&lt;'Patient Data'!$AS$4,"Labs complete w/in 45 minutes","")</f>
        <v/>
      </c>
      <c r="AI194" s="62" t="str">
        <f t="shared" si="57"/>
        <v/>
      </c>
      <c r="AJ194" s="63" t="str">
        <f>IF(AI194&lt;'Patient Data'!$AU$4,"tPA w/in 60 minutes","")</f>
        <v/>
      </c>
      <c r="AK194" s="63" t="str">
        <f>IF(AY194&lt;'Patient Data'!$AY$4,"tPA w/in 3 hours","")</f>
        <v/>
      </c>
      <c r="AL194" s="63" t="str">
        <f>IF(AR194&lt;'Patient Data'!$AR$4,"LSN within 3.5 hours","")</f>
        <v/>
      </c>
      <c r="AM194" s="63" t="str">
        <f t="shared" si="48"/>
        <v>-0-0-1-25-190</v>
      </c>
      <c r="AR194" s="18" t="str">
        <f t="shared" si="49"/>
        <v/>
      </c>
      <c r="AS194" s="18" t="str">
        <f>IF(L194="","",AG194-'Patient Data'!$AS$4)</f>
        <v/>
      </c>
      <c r="AT194" s="19"/>
      <c r="AU194" s="18" t="str">
        <f>IF(M194="","",AI194-'Patient Data'!$AU$4)</f>
        <v/>
      </c>
      <c r="AW194" s="19"/>
      <c r="AX194" s="18" t="str">
        <f t="shared" si="50"/>
        <v/>
      </c>
      <c r="AY194" s="18" t="str">
        <f t="shared" si="51"/>
        <v/>
      </c>
      <c r="AZ194" s="19"/>
      <c r="BO194" s="62" t="str">
        <f t="shared" si="58"/>
        <v/>
      </c>
      <c r="BP194" s="62" t="str">
        <f t="shared" si="59"/>
        <v/>
      </c>
      <c r="BQ194" s="62" t="str">
        <f t="shared" si="60"/>
        <v/>
      </c>
      <c r="BR194" s="62" t="str">
        <f t="shared" si="61"/>
        <v/>
      </c>
      <c r="BS194" s="62" t="str">
        <f t="shared" si="62"/>
        <v/>
      </c>
      <c r="BT194" s="62" t="str">
        <f t="shared" si="63"/>
        <v/>
      </c>
      <c r="BU194" s="62" t="str">
        <f t="shared" si="64"/>
        <v/>
      </c>
      <c r="BV194" s="62" t="str">
        <f t="shared" si="65"/>
        <v/>
      </c>
      <c r="BW194" s="62" t="str">
        <f t="shared" si="66"/>
        <v/>
      </c>
    </row>
    <row r="195" spans="1:75" s="13" customFormat="1" ht="38.25" customHeight="1" thickBot="1">
      <c r="A195" s="49">
        <f t="shared" si="67"/>
        <v>0</v>
      </c>
      <c r="B195" s="49" t="str">
        <f t="shared" si="68"/>
        <v>1-25</v>
      </c>
      <c r="C195" s="34"/>
      <c r="D195" s="92" t="str">
        <f>$A195&amp;"-"&amp;$B195&amp;"-"&amp;TEXT(ROWS(D$5:D195),"000")</f>
        <v>0-1-25-191</v>
      </c>
      <c r="E195" s="4"/>
      <c r="F195" s="4"/>
      <c r="G195" s="4"/>
      <c r="H195" s="4"/>
      <c r="I195" s="27"/>
      <c r="J195" s="4"/>
      <c r="K195" s="4"/>
      <c r="L195" s="4"/>
      <c r="M195" s="4"/>
      <c r="N195" s="57"/>
      <c r="O195" s="61"/>
      <c r="P195" s="63"/>
      <c r="Q195" s="68"/>
      <c r="R195" s="68"/>
      <c r="S195" s="68"/>
      <c r="T195" s="68"/>
      <c r="U195" s="70"/>
      <c r="V195" s="70"/>
      <c r="W195" s="70"/>
      <c r="X195" s="70"/>
      <c r="Y195" s="70"/>
      <c r="Z195" s="70"/>
      <c r="AA195" s="70"/>
      <c r="AB195" s="70"/>
      <c r="AC195" s="62" t="str">
        <f t="shared" si="52"/>
        <v/>
      </c>
      <c r="AD195" s="62" t="str">
        <f t="shared" si="53"/>
        <v/>
      </c>
      <c r="AE195" s="62" t="str">
        <f t="shared" si="54"/>
        <v/>
      </c>
      <c r="AF195" s="62" t="str">
        <f t="shared" si="55"/>
        <v/>
      </c>
      <c r="AG195" s="62" t="str">
        <f t="shared" si="56"/>
        <v/>
      </c>
      <c r="AH195" s="63" t="str">
        <f>IF(AG195&lt;'Patient Data'!$AS$4,"Labs complete w/in 45 minutes","")</f>
        <v/>
      </c>
      <c r="AI195" s="62" t="str">
        <f t="shared" si="57"/>
        <v/>
      </c>
      <c r="AJ195" s="63" t="str">
        <f>IF(AI195&lt;'Patient Data'!$AU$4,"tPA w/in 60 minutes","")</f>
        <v/>
      </c>
      <c r="AK195" s="63" t="str">
        <f>IF(AY195&lt;'Patient Data'!$AY$4,"tPA w/in 3 hours","")</f>
        <v/>
      </c>
      <c r="AL195" s="63" t="str">
        <f>IF(AR195&lt;'Patient Data'!$AR$4,"LSN within 3.5 hours","")</f>
        <v/>
      </c>
      <c r="AM195" s="63" t="str">
        <f t="shared" si="48"/>
        <v>-0-0-1-25-191</v>
      </c>
      <c r="AR195" s="18" t="str">
        <f t="shared" si="49"/>
        <v/>
      </c>
      <c r="AS195" s="18" t="str">
        <f>IF(L195="","",AG195-'Patient Data'!$AS$4)</f>
        <v/>
      </c>
      <c r="AT195" s="19"/>
      <c r="AU195" s="18" t="str">
        <f>IF(M195="","",AI195-'Patient Data'!$AU$4)</f>
        <v/>
      </c>
      <c r="AW195" s="19"/>
      <c r="AX195" s="18" t="str">
        <f t="shared" si="50"/>
        <v/>
      </c>
      <c r="AY195" s="18" t="str">
        <f t="shared" si="51"/>
        <v/>
      </c>
      <c r="AZ195" s="19"/>
      <c r="BO195" s="62" t="str">
        <f t="shared" si="58"/>
        <v/>
      </c>
      <c r="BP195" s="62" t="str">
        <f t="shared" si="59"/>
        <v/>
      </c>
      <c r="BQ195" s="62" t="str">
        <f t="shared" si="60"/>
        <v/>
      </c>
      <c r="BR195" s="62" t="str">
        <f t="shared" si="61"/>
        <v/>
      </c>
      <c r="BS195" s="62" t="str">
        <f t="shared" si="62"/>
        <v/>
      </c>
      <c r="BT195" s="62" t="str">
        <f t="shared" si="63"/>
        <v/>
      </c>
      <c r="BU195" s="62" t="str">
        <f t="shared" si="64"/>
        <v/>
      </c>
      <c r="BV195" s="62" t="str">
        <f t="shared" si="65"/>
        <v/>
      </c>
      <c r="BW195" s="62" t="str">
        <f t="shared" si="66"/>
        <v/>
      </c>
    </row>
    <row r="196" spans="1:75" s="13" customFormat="1" ht="38.25" customHeight="1" thickBot="1">
      <c r="A196" s="49">
        <f t="shared" si="67"/>
        <v>0</v>
      </c>
      <c r="B196" s="49" t="str">
        <f t="shared" si="68"/>
        <v>1-25</v>
      </c>
      <c r="C196" s="34"/>
      <c r="D196" s="92" t="str">
        <f>$A196&amp;"-"&amp;$B196&amp;"-"&amp;TEXT(ROWS(D$5:D196),"000")</f>
        <v>0-1-25-192</v>
      </c>
      <c r="E196" s="4"/>
      <c r="F196" s="4"/>
      <c r="G196" s="4"/>
      <c r="H196" s="4"/>
      <c r="I196" s="27"/>
      <c r="J196" s="4"/>
      <c r="K196" s="4"/>
      <c r="L196" s="4"/>
      <c r="M196" s="4"/>
      <c r="N196" s="57"/>
      <c r="O196" s="61"/>
      <c r="P196" s="63"/>
      <c r="Q196" s="68"/>
      <c r="R196" s="68"/>
      <c r="S196" s="68"/>
      <c r="T196" s="68"/>
      <c r="U196" s="70"/>
      <c r="V196" s="70"/>
      <c r="W196" s="70"/>
      <c r="X196" s="70"/>
      <c r="Y196" s="70"/>
      <c r="Z196" s="70"/>
      <c r="AA196" s="70"/>
      <c r="AB196" s="70"/>
      <c r="AC196" s="62" t="str">
        <f t="shared" si="52"/>
        <v/>
      </c>
      <c r="AD196" s="62" t="str">
        <f t="shared" si="53"/>
        <v/>
      </c>
      <c r="AE196" s="62" t="str">
        <f t="shared" si="54"/>
        <v/>
      </c>
      <c r="AF196" s="62" t="str">
        <f t="shared" si="55"/>
        <v/>
      </c>
      <c r="AG196" s="62" t="str">
        <f t="shared" si="56"/>
        <v/>
      </c>
      <c r="AH196" s="63" t="str">
        <f>IF(AG196&lt;'Patient Data'!$AS$4,"Labs complete w/in 45 minutes","")</f>
        <v/>
      </c>
      <c r="AI196" s="62" t="str">
        <f t="shared" si="57"/>
        <v/>
      </c>
      <c r="AJ196" s="63" t="str">
        <f>IF(AI196&lt;'Patient Data'!$AU$4,"tPA w/in 60 minutes","")</f>
        <v/>
      </c>
      <c r="AK196" s="63" t="str">
        <f>IF(AY196&lt;'Patient Data'!$AY$4,"tPA w/in 3 hours","")</f>
        <v/>
      </c>
      <c r="AL196" s="63" t="str">
        <f>IF(AR196&lt;'Patient Data'!$AR$4,"LSN within 3.5 hours","")</f>
        <v/>
      </c>
      <c r="AM196" s="63" t="str">
        <f t="shared" si="48"/>
        <v>-0-0-1-25-192</v>
      </c>
      <c r="AR196" s="18" t="str">
        <f t="shared" si="49"/>
        <v/>
      </c>
      <c r="AS196" s="18" t="str">
        <f>IF(L196="","",AG196-'Patient Data'!$AS$4)</f>
        <v/>
      </c>
      <c r="AT196" s="19"/>
      <c r="AU196" s="18" t="str">
        <f>IF(M196="","",AI196-'Patient Data'!$AU$4)</f>
        <v/>
      </c>
      <c r="AW196" s="19"/>
      <c r="AX196" s="18" t="str">
        <f t="shared" si="50"/>
        <v/>
      </c>
      <c r="AY196" s="18" t="str">
        <f t="shared" si="51"/>
        <v/>
      </c>
      <c r="AZ196" s="19"/>
      <c r="BO196" s="62" t="str">
        <f t="shared" si="58"/>
        <v/>
      </c>
      <c r="BP196" s="62" t="str">
        <f t="shared" si="59"/>
        <v/>
      </c>
      <c r="BQ196" s="62" t="str">
        <f t="shared" si="60"/>
        <v/>
      </c>
      <c r="BR196" s="62" t="str">
        <f t="shared" si="61"/>
        <v/>
      </c>
      <c r="BS196" s="62" t="str">
        <f t="shared" si="62"/>
        <v/>
      </c>
      <c r="BT196" s="62" t="str">
        <f t="shared" si="63"/>
        <v/>
      </c>
      <c r="BU196" s="62" t="str">
        <f t="shared" si="64"/>
        <v/>
      </c>
      <c r="BV196" s="62" t="str">
        <f t="shared" si="65"/>
        <v/>
      </c>
      <c r="BW196" s="62" t="str">
        <f t="shared" si="66"/>
        <v/>
      </c>
    </row>
    <row r="197" spans="1:75" s="13" customFormat="1" ht="38.25" customHeight="1" thickBot="1">
      <c r="A197" s="49">
        <f t="shared" si="67"/>
        <v>0</v>
      </c>
      <c r="B197" s="49" t="str">
        <f t="shared" si="68"/>
        <v>1-25</v>
      </c>
      <c r="C197" s="34"/>
      <c r="D197" s="92" t="str">
        <f>$A197&amp;"-"&amp;$B197&amp;"-"&amp;TEXT(ROWS(D$5:D197),"000")</f>
        <v>0-1-25-193</v>
      </c>
      <c r="E197" s="4"/>
      <c r="F197" s="4"/>
      <c r="G197" s="4"/>
      <c r="H197" s="4"/>
      <c r="I197" s="27"/>
      <c r="J197" s="4"/>
      <c r="K197" s="4"/>
      <c r="L197" s="4"/>
      <c r="M197" s="4"/>
      <c r="N197" s="57"/>
      <c r="O197" s="61"/>
      <c r="P197" s="63"/>
      <c r="Q197" s="68"/>
      <c r="R197" s="68"/>
      <c r="S197" s="68"/>
      <c r="T197" s="68"/>
      <c r="U197" s="70"/>
      <c r="V197" s="70"/>
      <c r="W197" s="70"/>
      <c r="X197" s="70"/>
      <c r="Y197" s="70"/>
      <c r="Z197" s="70"/>
      <c r="AA197" s="70"/>
      <c r="AB197" s="70"/>
      <c r="AC197" s="62" t="str">
        <f t="shared" si="52"/>
        <v/>
      </c>
      <c r="AD197" s="62" t="str">
        <f t="shared" si="53"/>
        <v/>
      </c>
      <c r="AE197" s="62" t="str">
        <f t="shared" si="54"/>
        <v/>
      </c>
      <c r="AF197" s="62" t="str">
        <f t="shared" si="55"/>
        <v/>
      </c>
      <c r="AG197" s="62" t="str">
        <f t="shared" si="56"/>
        <v/>
      </c>
      <c r="AH197" s="63" t="str">
        <f>IF(AG197&lt;'Patient Data'!$AS$4,"Labs complete w/in 45 minutes","")</f>
        <v/>
      </c>
      <c r="AI197" s="62" t="str">
        <f t="shared" si="57"/>
        <v/>
      </c>
      <c r="AJ197" s="63" t="str">
        <f>IF(AI197&lt;'Patient Data'!$AU$4,"tPA w/in 60 minutes","")</f>
        <v/>
      </c>
      <c r="AK197" s="63" t="str">
        <f>IF(AY197&lt;'Patient Data'!$AY$4,"tPA w/in 3 hours","")</f>
        <v/>
      </c>
      <c r="AL197" s="63" t="str">
        <f>IF(AR197&lt;'Patient Data'!$AR$4,"LSN within 3.5 hours","")</f>
        <v/>
      </c>
      <c r="AM197" s="63" t="str">
        <f t="shared" ref="AM197:AM260" si="69">IF(D197="","",CONCATENATE(C197,"-",A197,"-",D197))</f>
        <v>-0-0-1-25-193</v>
      </c>
      <c r="AR197" s="18" t="str">
        <f t="shared" ref="AR197:AR260" si="70">IF(E197="","",(IF(F197-E197&lt;0,-(24-(F197-E197)-25),(F197-E197))))</f>
        <v/>
      </c>
      <c r="AS197" s="18" t="str">
        <f>IF(L197="","",AG197-'Patient Data'!$AS$4)</f>
        <v/>
      </c>
      <c r="AT197" s="19"/>
      <c r="AU197" s="18" t="str">
        <f>IF(M197="","",AI197-'Patient Data'!$AU$4)</f>
        <v/>
      </c>
      <c r="AW197" s="19"/>
      <c r="AX197" s="18" t="str">
        <f t="shared" ref="AX197:AX260" si="71">+AL197</f>
        <v/>
      </c>
      <c r="AY197" s="18" t="str">
        <f t="shared" ref="AY197:AY260" si="72">IF(M197="","",M197-E197)</f>
        <v/>
      </c>
      <c r="AZ197" s="19"/>
      <c r="BO197" s="62" t="str">
        <f t="shared" si="58"/>
        <v/>
      </c>
      <c r="BP197" s="62" t="str">
        <f t="shared" si="59"/>
        <v/>
      </c>
      <c r="BQ197" s="62" t="str">
        <f t="shared" si="60"/>
        <v/>
      </c>
      <c r="BR197" s="62" t="str">
        <f t="shared" si="61"/>
        <v/>
      </c>
      <c r="BS197" s="62" t="str">
        <f t="shared" si="62"/>
        <v/>
      </c>
      <c r="BT197" s="62" t="str">
        <f t="shared" si="63"/>
        <v/>
      </c>
      <c r="BU197" s="62" t="str">
        <f t="shared" si="64"/>
        <v/>
      </c>
      <c r="BV197" s="62" t="str">
        <f t="shared" si="65"/>
        <v/>
      </c>
      <c r="BW197" s="62" t="str">
        <f t="shared" si="66"/>
        <v/>
      </c>
    </row>
    <row r="198" spans="1:75" s="13" customFormat="1" ht="38.25" customHeight="1" thickBot="1">
      <c r="A198" s="49">
        <f t="shared" si="67"/>
        <v>0</v>
      </c>
      <c r="B198" s="49" t="str">
        <f t="shared" si="68"/>
        <v>1-25</v>
      </c>
      <c r="C198" s="34"/>
      <c r="D198" s="92" t="str">
        <f>$A198&amp;"-"&amp;$B198&amp;"-"&amp;TEXT(ROWS(D$5:D198),"000")</f>
        <v>0-1-25-194</v>
      </c>
      <c r="E198" s="4"/>
      <c r="F198" s="4"/>
      <c r="G198" s="4"/>
      <c r="H198" s="4"/>
      <c r="I198" s="27"/>
      <c r="J198" s="4"/>
      <c r="K198" s="4"/>
      <c r="L198" s="4"/>
      <c r="M198" s="4"/>
      <c r="N198" s="57"/>
      <c r="O198" s="61"/>
      <c r="P198" s="63"/>
      <c r="Q198" s="68"/>
      <c r="R198" s="68"/>
      <c r="S198" s="68"/>
      <c r="T198" s="68"/>
      <c r="U198" s="70"/>
      <c r="V198" s="70"/>
      <c r="W198" s="70"/>
      <c r="X198" s="70"/>
      <c r="Y198" s="70"/>
      <c r="Z198" s="70"/>
      <c r="AA198" s="70"/>
      <c r="AB198" s="70"/>
      <c r="AC198" s="62" t="str">
        <f t="shared" ref="AC198:AC261" si="73">IF(OR(ISBLANK(G198),ISBLANK(F198)),"",(IF(G198&lt;$F198,(G198-$F198)+24,(G198-$F198))))</f>
        <v/>
      </c>
      <c r="AD198" s="62" t="str">
        <f t="shared" ref="AD198:AD261" si="74">IF(OR(ISBLANK(F198),ISBLANK(H198)),"",(IF(H198&lt;$F198,(H198-$F198)+24,(H198-$F198))))</f>
        <v/>
      </c>
      <c r="AE198" s="62" t="str">
        <f t="shared" ref="AE198:AE261" si="75">IF(OR(ISBLANK(J198),ISBLANK(F198)),"",(IF(J198&lt;$F198,(J198-$F198)+24,(J198-$F198))))</f>
        <v/>
      </c>
      <c r="AF198" s="62" t="str">
        <f t="shared" ref="AF198:AF261" si="76">IF(OR(ISBLANK(K198),ISBLANK(F198)),"",(IF(K198&lt;$F198,(K198-$F198)+24,(K198-$F198))))</f>
        <v/>
      </c>
      <c r="AG198" s="62" t="str">
        <f t="shared" ref="AG198:AG261" si="77">IF(OR(ISBLANK(L198),ISBLANK(F198)),"",(IF(L198&lt;$F198,(L198-$F198)+24,(L198-$F198))))</f>
        <v/>
      </c>
      <c r="AH198" s="63" t="str">
        <f>IF(AG198&lt;'Patient Data'!$AS$4,"Labs complete w/in 45 minutes","")</f>
        <v/>
      </c>
      <c r="AI198" s="62" t="str">
        <f t="shared" ref="AI198:AI261" si="78">IF(OR(ISBLANK(M198),ISBLANK(F198)),"",(IF(M198&lt;$F198,(M198-$F198)+24,(M198-$F198))))</f>
        <v/>
      </c>
      <c r="AJ198" s="63" t="str">
        <f>IF(AI198&lt;'Patient Data'!$AU$4,"tPA w/in 60 minutes","")</f>
        <v/>
      </c>
      <c r="AK198" s="63" t="str">
        <f>IF(AY198&lt;'Patient Data'!$AY$4,"tPA w/in 3 hours","")</f>
        <v/>
      </c>
      <c r="AL198" s="63" t="str">
        <f>IF(AR198&lt;'Patient Data'!$AR$4,"LSN within 3.5 hours","")</f>
        <v/>
      </c>
      <c r="AM198" s="63" t="str">
        <f t="shared" si="69"/>
        <v>-0-0-1-25-194</v>
      </c>
      <c r="AR198" s="18" t="str">
        <f t="shared" si="70"/>
        <v/>
      </c>
      <c r="AS198" s="18" t="str">
        <f>IF(L198="","",AG198-'Patient Data'!$AS$4)</f>
        <v/>
      </c>
      <c r="AT198" s="19"/>
      <c r="AU198" s="18" t="str">
        <f>IF(M198="","",AI198-'Patient Data'!$AU$4)</f>
        <v/>
      </c>
      <c r="AW198" s="19"/>
      <c r="AX198" s="18" t="str">
        <f t="shared" si="71"/>
        <v/>
      </c>
      <c r="AY198" s="18" t="str">
        <f t="shared" si="72"/>
        <v/>
      </c>
      <c r="AZ198" s="19"/>
      <c r="BO198" s="62" t="str">
        <f t="shared" ref="BO198:BO261" si="79">IF(OR(ISBLANK(U198),ISBLANK(F198)),"",(IF(U198&lt;$F198,(U198-$F198)+24,(U198-$F198))))</f>
        <v/>
      </c>
      <c r="BP198" s="62" t="str">
        <f t="shared" ref="BP198:BP261" si="80">IF(OR(ISBLANK(V198),ISBLANK(U198)),"",(IF(V198&lt;$U198,(V198-$U198)+24,(V198-$U198))))</f>
        <v/>
      </c>
      <c r="BQ198" s="62" t="str">
        <f t="shared" ref="BQ198:BQ261" si="81">IF(OR(ISBLANK(W198),ISBLANK(V198)),"",(IF(W198&lt;$V198,(W198-$V198)+24,(W198-$V198))))</f>
        <v/>
      </c>
      <c r="BR198" s="62" t="str">
        <f t="shared" ref="BR198:BR261" si="82">IF(OR(ISBLANK(X198),ISBLANK(W198)),"",(IF(X198&lt;$W198,(X198-$W198)+24,(X198-$W198))))</f>
        <v/>
      </c>
      <c r="BS198" s="62" t="str">
        <f t="shared" ref="BS198:BS261" si="83">IF(OR(ISBLANK(Y198),ISBLANK(X198)),"",(IF(Y198&lt;$X198,(Y198-$X198)+24,(Y198-$X198))))</f>
        <v/>
      </c>
      <c r="BT198" s="62" t="str">
        <f t="shared" ref="BT198:BT261" si="84">IF(OR(ISBLANK(Y198),ISBLANK(W198)),"",(IF(Y198&lt;$W198,(Y198-$W198)+24,(Y198-$W198))))</f>
        <v/>
      </c>
      <c r="BU198" s="62" t="str">
        <f t="shared" ref="BU198:BU261" si="85">IF(OR(ISBLANK(Y198),ISBLANK(F198)),"",(IF(Y198&lt;$F198,(Y198-$F198)+24,(Y198-$F198))))</f>
        <v/>
      </c>
      <c r="BV198" s="62" t="str">
        <f t="shared" ref="BV198:BV261" si="86">IF(OR(ISBLANK(V198),ISBLANK(F198)),"",(IF(V198&lt;$F198,(V198-$F198)+24,(V198-$F198))))</f>
        <v/>
      </c>
      <c r="BW198" s="62" t="str">
        <f t="shared" ref="BW198:BW261" si="87">IF(OR(ISBLANK(Y198),ISBLANK(V198)),"",(IF(Y198&lt;$V198,(Y198-$V198)+24,(Y198-$V198))))</f>
        <v/>
      </c>
    </row>
    <row r="199" spans="1:75" s="13" customFormat="1" ht="38.25" customHeight="1" thickBot="1">
      <c r="A199" s="49">
        <f t="shared" ref="A199:A262" si="88">+$A$5</f>
        <v>0</v>
      </c>
      <c r="B199" s="49" t="str">
        <f t="shared" ref="B199:B262" si="89">+$B$5</f>
        <v>1-25</v>
      </c>
      <c r="C199" s="34"/>
      <c r="D199" s="92" t="str">
        <f>$A199&amp;"-"&amp;$B199&amp;"-"&amp;TEXT(ROWS(D$5:D199),"000")</f>
        <v>0-1-25-195</v>
      </c>
      <c r="E199" s="4"/>
      <c r="F199" s="4"/>
      <c r="G199" s="4"/>
      <c r="H199" s="4"/>
      <c r="I199" s="27"/>
      <c r="J199" s="4"/>
      <c r="K199" s="4"/>
      <c r="L199" s="4"/>
      <c r="M199" s="4"/>
      <c r="N199" s="57"/>
      <c r="O199" s="61"/>
      <c r="P199" s="63"/>
      <c r="Q199" s="68"/>
      <c r="R199" s="68"/>
      <c r="S199" s="68"/>
      <c r="T199" s="68"/>
      <c r="U199" s="70"/>
      <c r="V199" s="70"/>
      <c r="W199" s="70"/>
      <c r="X199" s="70"/>
      <c r="Y199" s="70"/>
      <c r="Z199" s="70"/>
      <c r="AA199" s="70"/>
      <c r="AB199" s="70"/>
      <c r="AC199" s="62" t="str">
        <f t="shared" si="73"/>
        <v/>
      </c>
      <c r="AD199" s="62" t="str">
        <f t="shared" si="74"/>
        <v/>
      </c>
      <c r="AE199" s="62" t="str">
        <f t="shared" si="75"/>
        <v/>
      </c>
      <c r="AF199" s="62" t="str">
        <f t="shared" si="76"/>
        <v/>
      </c>
      <c r="AG199" s="62" t="str">
        <f t="shared" si="77"/>
        <v/>
      </c>
      <c r="AH199" s="63" t="str">
        <f>IF(AG199&lt;'Patient Data'!$AS$4,"Labs complete w/in 45 minutes","")</f>
        <v/>
      </c>
      <c r="AI199" s="62" t="str">
        <f t="shared" si="78"/>
        <v/>
      </c>
      <c r="AJ199" s="63" t="str">
        <f>IF(AI199&lt;'Patient Data'!$AU$4,"tPA w/in 60 minutes","")</f>
        <v/>
      </c>
      <c r="AK199" s="63" t="str">
        <f>IF(AY199&lt;'Patient Data'!$AY$4,"tPA w/in 3 hours","")</f>
        <v/>
      </c>
      <c r="AL199" s="63" t="str">
        <f>IF(AR199&lt;'Patient Data'!$AR$4,"LSN within 3.5 hours","")</f>
        <v/>
      </c>
      <c r="AM199" s="63" t="str">
        <f t="shared" si="69"/>
        <v>-0-0-1-25-195</v>
      </c>
      <c r="AR199" s="18" t="str">
        <f t="shared" si="70"/>
        <v/>
      </c>
      <c r="AS199" s="18" t="str">
        <f>IF(L199="","",AG199-'Patient Data'!$AS$4)</f>
        <v/>
      </c>
      <c r="AT199" s="19"/>
      <c r="AU199" s="18" t="str">
        <f>IF(M199="","",AI199-'Patient Data'!$AU$4)</f>
        <v/>
      </c>
      <c r="AW199" s="19"/>
      <c r="AX199" s="18" t="str">
        <f t="shared" si="71"/>
        <v/>
      </c>
      <c r="AY199" s="18" t="str">
        <f t="shared" si="72"/>
        <v/>
      </c>
      <c r="AZ199" s="19"/>
      <c r="BO199" s="62" t="str">
        <f t="shared" si="79"/>
        <v/>
      </c>
      <c r="BP199" s="62" t="str">
        <f t="shared" si="80"/>
        <v/>
      </c>
      <c r="BQ199" s="62" t="str">
        <f t="shared" si="81"/>
        <v/>
      </c>
      <c r="BR199" s="62" t="str">
        <f t="shared" si="82"/>
        <v/>
      </c>
      <c r="BS199" s="62" t="str">
        <f t="shared" si="83"/>
        <v/>
      </c>
      <c r="BT199" s="62" t="str">
        <f t="shared" si="84"/>
        <v/>
      </c>
      <c r="BU199" s="62" t="str">
        <f t="shared" si="85"/>
        <v/>
      </c>
      <c r="BV199" s="62" t="str">
        <f t="shared" si="86"/>
        <v/>
      </c>
      <c r="BW199" s="62" t="str">
        <f t="shared" si="87"/>
        <v/>
      </c>
    </row>
    <row r="200" spans="1:75" s="13" customFormat="1" ht="38.25" customHeight="1" thickBot="1">
      <c r="A200" s="49">
        <f t="shared" si="88"/>
        <v>0</v>
      </c>
      <c r="B200" s="49" t="str">
        <f t="shared" si="89"/>
        <v>1-25</v>
      </c>
      <c r="C200" s="34"/>
      <c r="D200" s="92" t="str">
        <f>$A200&amp;"-"&amp;$B200&amp;"-"&amp;TEXT(ROWS(D$5:D200),"000")</f>
        <v>0-1-25-196</v>
      </c>
      <c r="E200" s="4"/>
      <c r="F200" s="4"/>
      <c r="G200" s="4"/>
      <c r="H200" s="4"/>
      <c r="I200" s="27"/>
      <c r="J200" s="4"/>
      <c r="K200" s="4"/>
      <c r="L200" s="4"/>
      <c r="M200" s="4"/>
      <c r="N200" s="57"/>
      <c r="O200" s="61"/>
      <c r="P200" s="63"/>
      <c r="Q200" s="68"/>
      <c r="R200" s="68"/>
      <c r="S200" s="68"/>
      <c r="T200" s="68"/>
      <c r="U200" s="70"/>
      <c r="V200" s="70"/>
      <c r="W200" s="70"/>
      <c r="X200" s="70"/>
      <c r="Y200" s="70"/>
      <c r="Z200" s="70"/>
      <c r="AA200" s="70"/>
      <c r="AB200" s="70"/>
      <c r="AC200" s="62" t="str">
        <f t="shared" si="73"/>
        <v/>
      </c>
      <c r="AD200" s="62" t="str">
        <f t="shared" si="74"/>
        <v/>
      </c>
      <c r="AE200" s="62" t="str">
        <f t="shared" si="75"/>
        <v/>
      </c>
      <c r="AF200" s="62" t="str">
        <f t="shared" si="76"/>
        <v/>
      </c>
      <c r="AG200" s="62" t="str">
        <f t="shared" si="77"/>
        <v/>
      </c>
      <c r="AH200" s="63" t="str">
        <f>IF(AG200&lt;'Patient Data'!$AS$4,"Labs complete w/in 45 minutes","")</f>
        <v/>
      </c>
      <c r="AI200" s="62" t="str">
        <f t="shared" si="78"/>
        <v/>
      </c>
      <c r="AJ200" s="63" t="str">
        <f>IF(AI200&lt;'Patient Data'!$AU$4,"tPA w/in 60 minutes","")</f>
        <v/>
      </c>
      <c r="AK200" s="63" t="str">
        <f>IF(AY200&lt;'Patient Data'!$AY$4,"tPA w/in 3 hours","")</f>
        <v/>
      </c>
      <c r="AL200" s="63" t="str">
        <f>IF(AR200&lt;'Patient Data'!$AR$4,"LSN within 3.5 hours","")</f>
        <v/>
      </c>
      <c r="AM200" s="63" t="str">
        <f t="shared" si="69"/>
        <v>-0-0-1-25-196</v>
      </c>
      <c r="AR200" s="18" t="str">
        <f t="shared" si="70"/>
        <v/>
      </c>
      <c r="AS200" s="18" t="str">
        <f>IF(L200="","",AG200-'Patient Data'!$AS$4)</f>
        <v/>
      </c>
      <c r="AT200" s="19"/>
      <c r="AU200" s="18" t="str">
        <f>IF(M200="","",AI200-'Patient Data'!$AU$4)</f>
        <v/>
      </c>
      <c r="AW200" s="19"/>
      <c r="AX200" s="18" t="str">
        <f t="shared" si="71"/>
        <v/>
      </c>
      <c r="AY200" s="18" t="str">
        <f t="shared" si="72"/>
        <v/>
      </c>
      <c r="AZ200" s="19"/>
      <c r="BO200" s="62" t="str">
        <f t="shared" si="79"/>
        <v/>
      </c>
      <c r="BP200" s="62" t="str">
        <f t="shared" si="80"/>
        <v/>
      </c>
      <c r="BQ200" s="62" t="str">
        <f t="shared" si="81"/>
        <v/>
      </c>
      <c r="BR200" s="62" t="str">
        <f t="shared" si="82"/>
        <v/>
      </c>
      <c r="BS200" s="62" t="str">
        <f t="shared" si="83"/>
        <v/>
      </c>
      <c r="BT200" s="62" t="str">
        <f t="shared" si="84"/>
        <v/>
      </c>
      <c r="BU200" s="62" t="str">
        <f t="shared" si="85"/>
        <v/>
      </c>
      <c r="BV200" s="62" t="str">
        <f t="shared" si="86"/>
        <v/>
      </c>
      <c r="BW200" s="62" t="str">
        <f t="shared" si="87"/>
        <v/>
      </c>
    </row>
    <row r="201" spans="1:75" s="13" customFormat="1" ht="38.25" customHeight="1" thickBot="1">
      <c r="A201" s="49">
        <f t="shared" si="88"/>
        <v>0</v>
      </c>
      <c r="B201" s="49" t="str">
        <f t="shared" si="89"/>
        <v>1-25</v>
      </c>
      <c r="C201" s="34"/>
      <c r="D201" s="92" t="str">
        <f>$A201&amp;"-"&amp;$B201&amp;"-"&amp;TEXT(ROWS(D$5:D201),"000")</f>
        <v>0-1-25-197</v>
      </c>
      <c r="E201" s="4"/>
      <c r="F201" s="4"/>
      <c r="G201" s="4"/>
      <c r="H201" s="4"/>
      <c r="I201" s="27"/>
      <c r="J201" s="4"/>
      <c r="K201" s="4"/>
      <c r="L201" s="4"/>
      <c r="M201" s="4"/>
      <c r="N201" s="57"/>
      <c r="O201" s="61"/>
      <c r="P201" s="63"/>
      <c r="Q201" s="68"/>
      <c r="R201" s="68"/>
      <c r="S201" s="68"/>
      <c r="T201" s="68"/>
      <c r="U201" s="70"/>
      <c r="V201" s="70"/>
      <c r="W201" s="70"/>
      <c r="X201" s="70"/>
      <c r="Y201" s="70"/>
      <c r="Z201" s="70"/>
      <c r="AA201" s="70"/>
      <c r="AB201" s="70"/>
      <c r="AC201" s="62" t="str">
        <f t="shared" si="73"/>
        <v/>
      </c>
      <c r="AD201" s="62" t="str">
        <f t="shared" si="74"/>
        <v/>
      </c>
      <c r="AE201" s="62" t="str">
        <f t="shared" si="75"/>
        <v/>
      </c>
      <c r="AF201" s="62" t="str">
        <f t="shared" si="76"/>
        <v/>
      </c>
      <c r="AG201" s="62" t="str">
        <f t="shared" si="77"/>
        <v/>
      </c>
      <c r="AH201" s="63" t="str">
        <f>IF(AG201&lt;'Patient Data'!$AS$4,"Labs complete w/in 45 minutes","")</f>
        <v/>
      </c>
      <c r="AI201" s="62" t="str">
        <f t="shared" si="78"/>
        <v/>
      </c>
      <c r="AJ201" s="63" t="str">
        <f>IF(AI201&lt;'Patient Data'!$AU$4,"tPA w/in 60 minutes","")</f>
        <v/>
      </c>
      <c r="AK201" s="63" t="str">
        <f>IF(AY201&lt;'Patient Data'!$AY$4,"tPA w/in 3 hours","")</f>
        <v/>
      </c>
      <c r="AL201" s="63" t="str">
        <f>IF(AR201&lt;'Patient Data'!$AR$4,"LSN within 3.5 hours","")</f>
        <v/>
      </c>
      <c r="AM201" s="63" t="str">
        <f t="shared" si="69"/>
        <v>-0-0-1-25-197</v>
      </c>
      <c r="AR201" s="18" t="str">
        <f t="shared" si="70"/>
        <v/>
      </c>
      <c r="AS201" s="18" t="str">
        <f>IF(L201="","",AG201-'Patient Data'!$AS$4)</f>
        <v/>
      </c>
      <c r="AT201" s="19"/>
      <c r="AU201" s="18" t="str">
        <f>IF(M201="","",AI201-'Patient Data'!$AU$4)</f>
        <v/>
      </c>
      <c r="AW201" s="19"/>
      <c r="AX201" s="18" t="str">
        <f t="shared" si="71"/>
        <v/>
      </c>
      <c r="AY201" s="18" t="str">
        <f t="shared" si="72"/>
        <v/>
      </c>
      <c r="AZ201" s="19"/>
      <c r="BO201" s="62" t="str">
        <f t="shared" si="79"/>
        <v/>
      </c>
      <c r="BP201" s="62" t="str">
        <f t="shared" si="80"/>
        <v/>
      </c>
      <c r="BQ201" s="62" t="str">
        <f t="shared" si="81"/>
        <v/>
      </c>
      <c r="BR201" s="62" t="str">
        <f t="shared" si="82"/>
        <v/>
      </c>
      <c r="BS201" s="62" t="str">
        <f t="shared" si="83"/>
        <v/>
      </c>
      <c r="BT201" s="62" t="str">
        <f t="shared" si="84"/>
        <v/>
      </c>
      <c r="BU201" s="62" t="str">
        <f t="shared" si="85"/>
        <v/>
      </c>
      <c r="BV201" s="62" t="str">
        <f t="shared" si="86"/>
        <v/>
      </c>
      <c r="BW201" s="62" t="str">
        <f t="shared" si="87"/>
        <v/>
      </c>
    </row>
    <row r="202" spans="1:75" s="13" customFormat="1" ht="38.25" customHeight="1" thickBot="1">
      <c r="A202" s="49">
        <f t="shared" si="88"/>
        <v>0</v>
      </c>
      <c r="B202" s="49" t="str">
        <f t="shared" si="89"/>
        <v>1-25</v>
      </c>
      <c r="C202" s="34"/>
      <c r="D202" s="92" t="str">
        <f>$A202&amp;"-"&amp;$B202&amp;"-"&amp;TEXT(ROWS(D$5:D202),"000")</f>
        <v>0-1-25-198</v>
      </c>
      <c r="E202" s="4"/>
      <c r="F202" s="4"/>
      <c r="G202" s="4"/>
      <c r="H202" s="4"/>
      <c r="I202" s="27"/>
      <c r="J202" s="4"/>
      <c r="K202" s="4"/>
      <c r="L202" s="4"/>
      <c r="M202" s="4"/>
      <c r="N202" s="57"/>
      <c r="O202" s="61"/>
      <c r="P202" s="63"/>
      <c r="Q202" s="68"/>
      <c r="R202" s="68"/>
      <c r="S202" s="68"/>
      <c r="T202" s="68"/>
      <c r="U202" s="70"/>
      <c r="V202" s="70"/>
      <c r="W202" s="70"/>
      <c r="X202" s="70"/>
      <c r="Y202" s="70"/>
      <c r="Z202" s="70"/>
      <c r="AA202" s="70"/>
      <c r="AB202" s="70"/>
      <c r="AC202" s="62" t="str">
        <f t="shared" si="73"/>
        <v/>
      </c>
      <c r="AD202" s="62" t="str">
        <f t="shared" si="74"/>
        <v/>
      </c>
      <c r="AE202" s="62" t="str">
        <f t="shared" si="75"/>
        <v/>
      </c>
      <c r="AF202" s="62" t="str">
        <f t="shared" si="76"/>
        <v/>
      </c>
      <c r="AG202" s="62" t="str">
        <f t="shared" si="77"/>
        <v/>
      </c>
      <c r="AH202" s="63" t="str">
        <f>IF(AG202&lt;'Patient Data'!$AS$4,"Labs complete w/in 45 minutes","")</f>
        <v/>
      </c>
      <c r="AI202" s="62" t="str">
        <f t="shared" si="78"/>
        <v/>
      </c>
      <c r="AJ202" s="63" t="str">
        <f>IF(AI202&lt;'Patient Data'!$AU$4,"tPA w/in 60 minutes","")</f>
        <v/>
      </c>
      <c r="AK202" s="63" t="str">
        <f>IF(AY202&lt;'Patient Data'!$AY$4,"tPA w/in 3 hours","")</f>
        <v/>
      </c>
      <c r="AL202" s="63" t="str">
        <f>IF(AR202&lt;'Patient Data'!$AR$4,"LSN within 3.5 hours","")</f>
        <v/>
      </c>
      <c r="AM202" s="63" t="str">
        <f t="shared" si="69"/>
        <v>-0-0-1-25-198</v>
      </c>
      <c r="AR202" s="18" t="str">
        <f t="shared" si="70"/>
        <v/>
      </c>
      <c r="AS202" s="18" t="str">
        <f>IF(L202="","",AG202-'Patient Data'!$AS$4)</f>
        <v/>
      </c>
      <c r="AT202" s="19"/>
      <c r="AU202" s="18" t="str">
        <f>IF(M202="","",AI202-'Patient Data'!$AU$4)</f>
        <v/>
      </c>
      <c r="AW202" s="19"/>
      <c r="AX202" s="18" t="str">
        <f t="shared" si="71"/>
        <v/>
      </c>
      <c r="AY202" s="18" t="str">
        <f t="shared" si="72"/>
        <v/>
      </c>
      <c r="AZ202" s="19"/>
      <c r="BO202" s="62" t="str">
        <f t="shared" si="79"/>
        <v/>
      </c>
      <c r="BP202" s="62" t="str">
        <f t="shared" si="80"/>
        <v/>
      </c>
      <c r="BQ202" s="62" t="str">
        <f t="shared" si="81"/>
        <v/>
      </c>
      <c r="BR202" s="62" t="str">
        <f t="shared" si="82"/>
        <v/>
      </c>
      <c r="BS202" s="62" t="str">
        <f t="shared" si="83"/>
        <v/>
      </c>
      <c r="BT202" s="62" t="str">
        <f t="shared" si="84"/>
        <v/>
      </c>
      <c r="BU202" s="62" t="str">
        <f t="shared" si="85"/>
        <v/>
      </c>
      <c r="BV202" s="62" t="str">
        <f t="shared" si="86"/>
        <v/>
      </c>
      <c r="BW202" s="62" t="str">
        <f t="shared" si="87"/>
        <v/>
      </c>
    </row>
    <row r="203" spans="1:75" s="13" customFormat="1" ht="38.25" customHeight="1" thickBot="1">
      <c r="A203" s="49">
        <f t="shared" si="88"/>
        <v>0</v>
      </c>
      <c r="B203" s="49" t="str">
        <f t="shared" si="89"/>
        <v>1-25</v>
      </c>
      <c r="C203" s="34"/>
      <c r="D203" s="92" t="str">
        <f>$A203&amp;"-"&amp;$B203&amp;"-"&amp;TEXT(ROWS(D$5:D203),"000")</f>
        <v>0-1-25-199</v>
      </c>
      <c r="E203" s="4"/>
      <c r="F203" s="4"/>
      <c r="G203" s="4"/>
      <c r="H203" s="4"/>
      <c r="I203" s="27"/>
      <c r="J203" s="4"/>
      <c r="K203" s="4"/>
      <c r="L203" s="4"/>
      <c r="M203" s="4"/>
      <c r="N203" s="57"/>
      <c r="O203" s="61"/>
      <c r="P203" s="63"/>
      <c r="Q203" s="68"/>
      <c r="R203" s="68"/>
      <c r="S203" s="68"/>
      <c r="T203" s="68"/>
      <c r="U203" s="70"/>
      <c r="V203" s="70"/>
      <c r="W203" s="70"/>
      <c r="X203" s="70"/>
      <c r="Y203" s="70"/>
      <c r="Z203" s="70"/>
      <c r="AA203" s="70"/>
      <c r="AB203" s="70"/>
      <c r="AC203" s="62" t="str">
        <f t="shared" si="73"/>
        <v/>
      </c>
      <c r="AD203" s="62" t="str">
        <f t="shared" si="74"/>
        <v/>
      </c>
      <c r="AE203" s="62" t="str">
        <f t="shared" si="75"/>
        <v/>
      </c>
      <c r="AF203" s="62" t="str">
        <f t="shared" si="76"/>
        <v/>
      </c>
      <c r="AG203" s="62" t="str">
        <f t="shared" si="77"/>
        <v/>
      </c>
      <c r="AH203" s="63" t="str">
        <f>IF(AG203&lt;'Patient Data'!$AS$4,"Labs complete w/in 45 minutes","")</f>
        <v/>
      </c>
      <c r="AI203" s="62" t="str">
        <f t="shared" si="78"/>
        <v/>
      </c>
      <c r="AJ203" s="63" t="str">
        <f>IF(AI203&lt;'Patient Data'!$AU$4,"tPA w/in 60 minutes","")</f>
        <v/>
      </c>
      <c r="AK203" s="63" t="str">
        <f>IF(AY203&lt;'Patient Data'!$AY$4,"tPA w/in 3 hours","")</f>
        <v/>
      </c>
      <c r="AL203" s="63" t="str">
        <f>IF(AR203&lt;'Patient Data'!$AR$4,"LSN within 3.5 hours","")</f>
        <v/>
      </c>
      <c r="AM203" s="63" t="str">
        <f t="shared" si="69"/>
        <v>-0-0-1-25-199</v>
      </c>
      <c r="AR203" s="18" t="str">
        <f t="shared" si="70"/>
        <v/>
      </c>
      <c r="AS203" s="18" t="str">
        <f>IF(L203="","",AG203-'Patient Data'!$AS$4)</f>
        <v/>
      </c>
      <c r="AT203" s="19"/>
      <c r="AU203" s="18" t="str">
        <f>IF(M203="","",AI203-'Patient Data'!$AU$4)</f>
        <v/>
      </c>
      <c r="AW203" s="19"/>
      <c r="AX203" s="18" t="str">
        <f t="shared" si="71"/>
        <v/>
      </c>
      <c r="AY203" s="18" t="str">
        <f t="shared" si="72"/>
        <v/>
      </c>
      <c r="AZ203" s="19"/>
      <c r="BO203" s="62" t="str">
        <f t="shared" si="79"/>
        <v/>
      </c>
      <c r="BP203" s="62" t="str">
        <f t="shared" si="80"/>
        <v/>
      </c>
      <c r="BQ203" s="62" t="str">
        <f t="shared" si="81"/>
        <v/>
      </c>
      <c r="BR203" s="62" t="str">
        <f t="shared" si="82"/>
        <v/>
      </c>
      <c r="BS203" s="62" t="str">
        <f t="shared" si="83"/>
        <v/>
      </c>
      <c r="BT203" s="62" t="str">
        <f t="shared" si="84"/>
        <v/>
      </c>
      <c r="BU203" s="62" t="str">
        <f t="shared" si="85"/>
        <v/>
      </c>
      <c r="BV203" s="62" t="str">
        <f t="shared" si="86"/>
        <v/>
      </c>
      <c r="BW203" s="62" t="str">
        <f t="shared" si="87"/>
        <v/>
      </c>
    </row>
    <row r="204" spans="1:75" s="13" customFormat="1" ht="38.25" customHeight="1" thickBot="1">
      <c r="A204" s="49">
        <f t="shared" si="88"/>
        <v>0</v>
      </c>
      <c r="B204" s="49" t="str">
        <f t="shared" si="89"/>
        <v>1-25</v>
      </c>
      <c r="C204" s="34"/>
      <c r="D204" s="92" t="str">
        <f>$A204&amp;"-"&amp;$B204&amp;"-"&amp;TEXT(ROWS(D$5:D204),"000")</f>
        <v>0-1-25-200</v>
      </c>
      <c r="E204" s="4"/>
      <c r="F204" s="4"/>
      <c r="G204" s="4"/>
      <c r="H204" s="4"/>
      <c r="I204" s="27"/>
      <c r="J204" s="4"/>
      <c r="K204" s="4"/>
      <c r="L204" s="4"/>
      <c r="M204" s="4"/>
      <c r="N204" s="57"/>
      <c r="O204" s="61"/>
      <c r="P204" s="63"/>
      <c r="Q204" s="68"/>
      <c r="R204" s="68"/>
      <c r="S204" s="68"/>
      <c r="T204" s="68"/>
      <c r="U204" s="70"/>
      <c r="V204" s="70"/>
      <c r="W204" s="70"/>
      <c r="X204" s="70"/>
      <c r="Y204" s="70"/>
      <c r="Z204" s="70"/>
      <c r="AA204" s="70"/>
      <c r="AB204" s="70"/>
      <c r="AC204" s="62" t="str">
        <f t="shared" si="73"/>
        <v/>
      </c>
      <c r="AD204" s="62" t="str">
        <f t="shared" si="74"/>
        <v/>
      </c>
      <c r="AE204" s="62" t="str">
        <f t="shared" si="75"/>
        <v/>
      </c>
      <c r="AF204" s="62" t="str">
        <f t="shared" si="76"/>
        <v/>
      </c>
      <c r="AG204" s="62" t="str">
        <f t="shared" si="77"/>
        <v/>
      </c>
      <c r="AH204" s="63" t="str">
        <f>IF(AG204&lt;'Patient Data'!$AS$4,"Labs complete w/in 45 minutes","")</f>
        <v/>
      </c>
      <c r="AI204" s="62" t="str">
        <f t="shared" si="78"/>
        <v/>
      </c>
      <c r="AJ204" s="63" t="str">
        <f>IF(AI204&lt;'Patient Data'!$AU$4,"tPA w/in 60 minutes","")</f>
        <v/>
      </c>
      <c r="AK204" s="63" t="str">
        <f>IF(AY204&lt;'Patient Data'!$AY$4,"tPA w/in 3 hours","")</f>
        <v/>
      </c>
      <c r="AL204" s="63" t="str">
        <f>IF(AR204&lt;'Patient Data'!$AR$4,"LSN within 3.5 hours","")</f>
        <v/>
      </c>
      <c r="AM204" s="63" t="str">
        <f t="shared" si="69"/>
        <v>-0-0-1-25-200</v>
      </c>
      <c r="AR204" s="18" t="str">
        <f t="shared" si="70"/>
        <v/>
      </c>
      <c r="AS204" s="18" t="str">
        <f>IF(L204="","",AG204-'Patient Data'!$AS$4)</f>
        <v/>
      </c>
      <c r="AT204" s="19"/>
      <c r="AU204" s="18" t="str">
        <f>IF(M204="","",AI204-'Patient Data'!$AU$4)</f>
        <v/>
      </c>
      <c r="AW204" s="19"/>
      <c r="AX204" s="18" t="str">
        <f t="shared" si="71"/>
        <v/>
      </c>
      <c r="AY204" s="18" t="str">
        <f t="shared" si="72"/>
        <v/>
      </c>
      <c r="AZ204" s="19"/>
      <c r="BO204" s="62" t="str">
        <f t="shared" si="79"/>
        <v/>
      </c>
      <c r="BP204" s="62" t="str">
        <f t="shared" si="80"/>
        <v/>
      </c>
      <c r="BQ204" s="62" t="str">
        <f t="shared" si="81"/>
        <v/>
      </c>
      <c r="BR204" s="62" t="str">
        <f t="shared" si="82"/>
        <v/>
      </c>
      <c r="BS204" s="62" t="str">
        <f t="shared" si="83"/>
        <v/>
      </c>
      <c r="BT204" s="62" t="str">
        <f t="shared" si="84"/>
        <v/>
      </c>
      <c r="BU204" s="62" t="str">
        <f t="shared" si="85"/>
        <v/>
      </c>
      <c r="BV204" s="62" t="str">
        <f t="shared" si="86"/>
        <v/>
      </c>
      <c r="BW204" s="62" t="str">
        <f t="shared" si="87"/>
        <v/>
      </c>
    </row>
    <row r="205" spans="1:75" s="13" customFormat="1" ht="38.25" customHeight="1" thickBot="1">
      <c r="A205" s="49">
        <f t="shared" si="88"/>
        <v>0</v>
      </c>
      <c r="B205" s="49" t="str">
        <f t="shared" si="89"/>
        <v>1-25</v>
      </c>
      <c r="C205" s="34"/>
      <c r="D205" s="92" t="str">
        <f>$A205&amp;"-"&amp;$B205&amp;"-"&amp;TEXT(ROWS(D$5:D205),"000")</f>
        <v>0-1-25-201</v>
      </c>
      <c r="E205" s="4"/>
      <c r="F205" s="4"/>
      <c r="G205" s="4"/>
      <c r="H205" s="4"/>
      <c r="I205" s="27"/>
      <c r="J205" s="4"/>
      <c r="K205" s="4"/>
      <c r="L205" s="4"/>
      <c r="M205" s="4"/>
      <c r="N205" s="57"/>
      <c r="O205" s="61"/>
      <c r="P205" s="63"/>
      <c r="Q205" s="68"/>
      <c r="R205" s="68"/>
      <c r="S205" s="68"/>
      <c r="T205" s="68"/>
      <c r="U205" s="70"/>
      <c r="V205" s="70"/>
      <c r="W205" s="70"/>
      <c r="X205" s="70"/>
      <c r="Y205" s="70"/>
      <c r="Z205" s="70"/>
      <c r="AA205" s="70"/>
      <c r="AB205" s="70"/>
      <c r="AC205" s="62" t="str">
        <f t="shared" si="73"/>
        <v/>
      </c>
      <c r="AD205" s="62" t="str">
        <f t="shared" si="74"/>
        <v/>
      </c>
      <c r="AE205" s="62" t="str">
        <f t="shared" si="75"/>
        <v/>
      </c>
      <c r="AF205" s="62" t="str">
        <f t="shared" si="76"/>
        <v/>
      </c>
      <c r="AG205" s="62" t="str">
        <f t="shared" si="77"/>
        <v/>
      </c>
      <c r="AH205" s="63" t="str">
        <f>IF(AG205&lt;'Patient Data'!$AS$4,"Labs complete w/in 45 minutes","")</f>
        <v/>
      </c>
      <c r="AI205" s="62" t="str">
        <f t="shared" si="78"/>
        <v/>
      </c>
      <c r="AJ205" s="63" t="str">
        <f>IF(AI205&lt;'Patient Data'!$AU$4,"tPA w/in 60 minutes","")</f>
        <v/>
      </c>
      <c r="AK205" s="63" t="str">
        <f>IF(AY205&lt;'Patient Data'!$AY$4,"tPA w/in 3 hours","")</f>
        <v/>
      </c>
      <c r="AL205" s="63" t="str">
        <f>IF(AR205&lt;'Patient Data'!$AR$4,"LSN within 3.5 hours","")</f>
        <v/>
      </c>
      <c r="AM205" s="63" t="str">
        <f t="shared" si="69"/>
        <v>-0-0-1-25-201</v>
      </c>
      <c r="AR205" s="18" t="str">
        <f t="shared" si="70"/>
        <v/>
      </c>
      <c r="AS205" s="18" t="str">
        <f>IF(L205="","",AG205-'Patient Data'!$AS$4)</f>
        <v/>
      </c>
      <c r="AT205" s="19"/>
      <c r="AU205" s="18" t="str">
        <f>IF(M205="","",AI205-'Patient Data'!$AU$4)</f>
        <v/>
      </c>
      <c r="AW205" s="19"/>
      <c r="AX205" s="18" t="str">
        <f t="shared" si="71"/>
        <v/>
      </c>
      <c r="AY205" s="18" t="str">
        <f t="shared" si="72"/>
        <v/>
      </c>
      <c r="AZ205" s="19"/>
      <c r="BO205" s="62" t="str">
        <f t="shared" si="79"/>
        <v/>
      </c>
      <c r="BP205" s="62" t="str">
        <f t="shared" si="80"/>
        <v/>
      </c>
      <c r="BQ205" s="62" t="str">
        <f t="shared" si="81"/>
        <v/>
      </c>
      <c r="BR205" s="62" t="str">
        <f t="shared" si="82"/>
        <v/>
      </c>
      <c r="BS205" s="62" t="str">
        <f t="shared" si="83"/>
        <v/>
      </c>
      <c r="BT205" s="62" t="str">
        <f t="shared" si="84"/>
        <v/>
      </c>
      <c r="BU205" s="62" t="str">
        <f t="shared" si="85"/>
        <v/>
      </c>
      <c r="BV205" s="62" t="str">
        <f t="shared" si="86"/>
        <v/>
      </c>
      <c r="BW205" s="62" t="str">
        <f t="shared" si="87"/>
        <v/>
      </c>
    </row>
    <row r="206" spans="1:75" s="13" customFormat="1" ht="38.25" customHeight="1" thickBot="1">
      <c r="A206" s="49">
        <f t="shared" si="88"/>
        <v>0</v>
      </c>
      <c r="B206" s="49" t="str">
        <f t="shared" si="89"/>
        <v>1-25</v>
      </c>
      <c r="C206" s="34"/>
      <c r="D206" s="92" t="str">
        <f>$A206&amp;"-"&amp;$B206&amp;"-"&amp;TEXT(ROWS(D$5:D206),"000")</f>
        <v>0-1-25-202</v>
      </c>
      <c r="E206" s="4"/>
      <c r="F206" s="4"/>
      <c r="G206" s="4"/>
      <c r="H206" s="4"/>
      <c r="I206" s="27"/>
      <c r="J206" s="4"/>
      <c r="K206" s="4"/>
      <c r="L206" s="4"/>
      <c r="M206" s="4"/>
      <c r="N206" s="57"/>
      <c r="O206" s="61"/>
      <c r="P206" s="63"/>
      <c r="Q206" s="68"/>
      <c r="R206" s="68"/>
      <c r="S206" s="68"/>
      <c r="T206" s="68"/>
      <c r="U206" s="70"/>
      <c r="V206" s="70"/>
      <c r="W206" s="70"/>
      <c r="X206" s="70"/>
      <c r="Y206" s="70"/>
      <c r="Z206" s="70"/>
      <c r="AA206" s="70"/>
      <c r="AB206" s="70"/>
      <c r="AC206" s="62" t="str">
        <f t="shared" si="73"/>
        <v/>
      </c>
      <c r="AD206" s="62" t="str">
        <f t="shared" si="74"/>
        <v/>
      </c>
      <c r="AE206" s="62" t="str">
        <f t="shared" si="75"/>
        <v/>
      </c>
      <c r="AF206" s="62" t="str">
        <f t="shared" si="76"/>
        <v/>
      </c>
      <c r="AG206" s="62" t="str">
        <f t="shared" si="77"/>
        <v/>
      </c>
      <c r="AH206" s="63" t="str">
        <f>IF(AG206&lt;'Patient Data'!$AS$4,"Labs complete w/in 45 minutes","")</f>
        <v/>
      </c>
      <c r="AI206" s="62" t="str">
        <f t="shared" si="78"/>
        <v/>
      </c>
      <c r="AJ206" s="63" t="str">
        <f>IF(AI206&lt;'Patient Data'!$AU$4,"tPA w/in 60 minutes","")</f>
        <v/>
      </c>
      <c r="AK206" s="63" t="str">
        <f>IF(AY206&lt;'Patient Data'!$AY$4,"tPA w/in 3 hours","")</f>
        <v/>
      </c>
      <c r="AL206" s="63" t="str">
        <f>IF(AR206&lt;'Patient Data'!$AR$4,"LSN within 3.5 hours","")</f>
        <v/>
      </c>
      <c r="AM206" s="63" t="str">
        <f t="shared" si="69"/>
        <v>-0-0-1-25-202</v>
      </c>
      <c r="AR206" s="18" t="str">
        <f t="shared" si="70"/>
        <v/>
      </c>
      <c r="AS206" s="18" t="str">
        <f>IF(L206="","",AG206-'Patient Data'!$AS$4)</f>
        <v/>
      </c>
      <c r="AT206" s="19"/>
      <c r="AU206" s="18" t="str">
        <f>IF(M206="","",AI206-'Patient Data'!$AU$4)</f>
        <v/>
      </c>
      <c r="AW206" s="19"/>
      <c r="AX206" s="18" t="str">
        <f t="shared" si="71"/>
        <v/>
      </c>
      <c r="AY206" s="18" t="str">
        <f t="shared" si="72"/>
        <v/>
      </c>
      <c r="AZ206" s="19"/>
      <c r="BO206" s="62" t="str">
        <f t="shared" si="79"/>
        <v/>
      </c>
      <c r="BP206" s="62" t="str">
        <f t="shared" si="80"/>
        <v/>
      </c>
      <c r="BQ206" s="62" t="str">
        <f t="shared" si="81"/>
        <v/>
      </c>
      <c r="BR206" s="62" t="str">
        <f t="shared" si="82"/>
        <v/>
      </c>
      <c r="BS206" s="62" t="str">
        <f t="shared" si="83"/>
        <v/>
      </c>
      <c r="BT206" s="62" t="str">
        <f t="shared" si="84"/>
        <v/>
      </c>
      <c r="BU206" s="62" t="str">
        <f t="shared" si="85"/>
        <v/>
      </c>
      <c r="BV206" s="62" t="str">
        <f t="shared" si="86"/>
        <v/>
      </c>
      <c r="BW206" s="62" t="str">
        <f t="shared" si="87"/>
        <v/>
      </c>
    </row>
    <row r="207" spans="1:75" s="13" customFormat="1" ht="38.25" customHeight="1" thickBot="1">
      <c r="A207" s="49">
        <f t="shared" si="88"/>
        <v>0</v>
      </c>
      <c r="B207" s="49" t="str">
        <f t="shared" si="89"/>
        <v>1-25</v>
      </c>
      <c r="C207" s="34"/>
      <c r="D207" s="92" t="str">
        <f>$A207&amp;"-"&amp;$B207&amp;"-"&amp;TEXT(ROWS(D$5:D207),"000")</f>
        <v>0-1-25-203</v>
      </c>
      <c r="E207" s="4"/>
      <c r="F207" s="4"/>
      <c r="G207" s="4"/>
      <c r="H207" s="4"/>
      <c r="I207" s="27"/>
      <c r="J207" s="4"/>
      <c r="K207" s="4"/>
      <c r="L207" s="4"/>
      <c r="M207" s="4"/>
      <c r="N207" s="57"/>
      <c r="O207" s="61"/>
      <c r="P207" s="63"/>
      <c r="Q207" s="68"/>
      <c r="R207" s="68"/>
      <c r="S207" s="68"/>
      <c r="T207" s="68"/>
      <c r="U207" s="70"/>
      <c r="V207" s="70"/>
      <c r="W207" s="70"/>
      <c r="X207" s="70"/>
      <c r="Y207" s="70"/>
      <c r="Z207" s="70"/>
      <c r="AA207" s="70"/>
      <c r="AB207" s="70"/>
      <c r="AC207" s="62" t="str">
        <f t="shared" si="73"/>
        <v/>
      </c>
      <c r="AD207" s="62" t="str">
        <f t="shared" si="74"/>
        <v/>
      </c>
      <c r="AE207" s="62" t="str">
        <f t="shared" si="75"/>
        <v/>
      </c>
      <c r="AF207" s="62" t="str">
        <f t="shared" si="76"/>
        <v/>
      </c>
      <c r="AG207" s="62" t="str">
        <f t="shared" si="77"/>
        <v/>
      </c>
      <c r="AH207" s="63" t="str">
        <f>IF(AG207&lt;'Patient Data'!$AS$4,"Labs complete w/in 45 minutes","")</f>
        <v/>
      </c>
      <c r="AI207" s="62" t="str">
        <f t="shared" si="78"/>
        <v/>
      </c>
      <c r="AJ207" s="63" t="str">
        <f>IF(AI207&lt;'Patient Data'!$AU$4,"tPA w/in 60 minutes","")</f>
        <v/>
      </c>
      <c r="AK207" s="63" t="str">
        <f>IF(AY207&lt;'Patient Data'!$AY$4,"tPA w/in 3 hours","")</f>
        <v/>
      </c>
      <c r="AL207" s="63" t="str">
        <f>IF(AR207&lt;'Patient Data'!$AR$4,"LSN within 3.5 hours","")</f>
        <v/>
      </c>
      <c r="AM207" s="63" t="str">
        <f t="shared" si="69"/>
        <v>-0-0-1-25-203</v>
      </c>
      <c r="AR207" s="18" t="str">
        <f t="shared" si="70"/>
        <v/>
      </c>
      <c r="AS207" s="18" t="str">
        <f>IF(L207="","",AG207-'Patient Data'!$AS$4)</f>
        <v/>
      </c>
      <c r="AT207" s="19"/>
      <c r="AU207" s="18" t="str">
        <f>IF(M207="","",AI207-'Patient Data'!$AU$4)</f>
        <v/>
      </c>
      <c r="AW207" s="19"/>
      <c r="AX207" s="18" t="str">
        <f t="shared" si="71"/>
        <v/>
      </c>
      <c r="AY207" s="18" t="str">
        <f t="shared" si="72"/>
        <v/>
      </c>
      <c r="AZ207" s="19"/>
      <c r="BO207" s="62" t="str">
        <f t="shared" si="79"/>
        <v/>
      </c>
      <c r="BP207" s="62" t="str">
        <f t="shared" si="80"/>
        <v/>
      </c>
      <c r="BQ207" s="62" t="str">
        <f t="shared" si="81"/>
        <v/>
      </c>
      <c r="BR207" s="62" t="str">
        <f t="shared" si="82"/>
        <v/>
      </c>
      <c r="BS207" s="62" t="str">
        <f t="shared" si="83"/>
        <v/>
      </c>
      <c r="BT207" s="62" t="str">
        <f t="shared" si="84"/>
        <v/>
      </c>
      <c r="BU207" s="62" t="str">
        <f t="shared" si="85"/>
        <v/>
      </c>
      <c r="BV207" s="62" t="str">
        <f t="shared" si="86"/>
        <v/>
      </c>
      <c r="BW207" s="62" t="str">
        <f t="shared" si="87"/>
        <v/>
      </c>
    </row>
    <row r="208" spans="1:75" s="13" customFormat="1" ht="38.25" customHeight="1" thickBot="1">
      <c r="A208" s="49">
        <f t="shared" si="88"/>
        <v>0</v>
      </c>
      <c r="B208" s="49" t="str">
        <f t="shared" si="89"/>
        <v>1-25</v>
      </c>
      <c r="C208" s="34"/>
      <c r="D208" s="92" t="str">
        <f>$A208&amp;"-"&amp;$B208&amp;"-"&amp;TEXT(ROWS(D$5:D208),"000")</f>
        <v>0-1-25-204</v>
      </c>
      <c r="E208" s="4"/>
      <c r="F208" s="4"/>
      <c r="G208" s="4"/>
      <c r="H208" s="4"/>
      <c r="I208" s="27"/>
      <c r="J208" s="4"/>
      <c r="K208" s="4"/>
      <c r="L208" s="4"/>
      <c r="M208" s="4"/>
      <c r="N208" s="57"/>
      <c r="O208" s="61"/>
      <c r="P208" s="63"/>
      <c r="Q208" s="68"/>
      <c r="R208" s="68"/>
      <c r="S208" s="68"/>
      <c r="T208" s="68"/>
      <c r="U208" s="70"/>
      <c r="V208" s="70"/>
      <c r="W208" s="70"/>
      <c r="X208" s="70"/>
      <c r="Y208" s="70"/>
      <c r="Z208" s="70"/>
      <c r="AA208" s="70"/>
      <c r="AB208" s="70"/>
      <c r="AC208" s="62" t="str">
        <f t="shared" si="73"/>
        <v/>
      </c>
      <c r="AD208" s="62" t="str">
        <f t="shared" si="74"/>
        <v/>
      </c>
      <c r="AE208" s="62" t="str">
        <f t="shared" si="75"/>
        <v/>
      </c>
      <c r="AF208" s="62" t="str">
        <f t="shared" si="76"/>
        <v/>
      </c>
      <c r="AG208" s="62" t="str">
        <f t="shared" si="77"/>
        <v/>
      </c>
      <c r="AH208" s="63" t="str">
        <f>IF(AG208&lt;'Patient Data'!$AS$4,"Labs complete w/in 45 minutes","")</f>
        <v/>
      </c>
      <c r="AI208" s="62" t="str">
        <f t="shared" si="78"/>
        <v/>
      </c>
      <c r="AJ208" s="63" t="str">
        <f>IF(AI208&lt;'Patient Data'!$AU$4,"tPA w/in 60 minutes","")</f>
        <v/>
      </c>
      <c r="AK208" s="63" t="str">
        <f>IF(AY208&lt;'Patient Data'!$AY$4,"tPA w/in 3 hours","")</f>
        <v/>
      </c>
      <c r="AL208" s="63" t="str">
        <f>IF(AR208&lt;'Patient Data'!$AR$4,"LSN within 3.5 hours","")</f>
        <v/>
      </c>
      <c r="AM208" s="63" t="str">
        <f t="shared" si="69"/>
        <v>-0-0-1-25-204</v>
      </c>
      <c r="AR208" s="18" t="str">
        <f t="shared" si="70"/>
        <v/>
      </c>
      <c r="AS208" s="18" t="str">
        <f>IF(L208="","",AG208-'Patient Data'!$AS$4)</f>
        <v/>
      </c>
      <c r="AT208" s="19"/>
      <c r="AU208" s="18" t="str">
        <f>IF(M208="","",AI208-'Patient Data'!$AU$4)</f>
        <v/>
      </c>
      <c r="AW208" s="19"/>
      <c r="AX208" s="18" t="str">
        <f t="shared" si="71"/>
        <v/>
      </c>
      <c r="AY208" s="18" t="str">
        <f t="shared" si="72"/>
        <v/>
      </c>
      <c r="AZ208" s="19"/>
      <c r="BO208" s="62" t="str">
        <f t="shared" si="79"/>
        <v/>
      </c>
      <c r="BP208" s="62" t="str">
        <f t="shared" si="80"/>
        <v/>
      </c>
      <c r="BQ208" s="62" t="str">
        <f t="shared" si="81"/>
        <v/>
      </c>
      <c r="BR208" s="62" t="str">
        <f t="shared" si="82"/>
        <v/>
      </c>
      <c r="BS208" s="62" t="str">
        <f t="shared" si="83"/>
        <v/>
      </c>
      <c r="BT208" s="62" t="str">
        <f t="shared" si="84"/>
        <v/>
      </c>
      <c r="BU208" s="62" t="str">
        <f t="shared" si="85"/>
        <v/>
      </c>
      <c r="BV208" s="62" t="str">
        <f t="shared" si="86"/>
        <v/>
      </c>
      <c r="BW208" s="62" t="str">
        <f t="shared" si="87"/>
        <v/>
      </c>
    </row>
    <row r="209" spans="1:75" s="13" customFormat="1" ht="38.25" customHeight="1" thickBot="1">
      <c r="A209" s="49">
        <f t="shared" si="88"/>
        <v>0</v>
      </c>
      <c r="B209" s="49" t="str">
        <f t="shared" si="89"/>
        <v>1-25</v>
      </c>
      <c r="C209" s="34"/>
      <c r="D209" s="92" t="str">
        <f>$A209&amp;"-"&amp;$B209&amp;"-"&amp;TEXT(ROWS(D$5:D209),"000")</f>
        <v>0-1-25-205</v>
      </c>
      <c r="E209" s="4"/>
      <c r="F209" s="4"/>
      <c r="G209" s="4"/>
      <c r="H209" s="4"/>
      <c r="I209" s="27"/>
      <c r="J209" s="4"/>
      <c r="K209" s="4"/>
      <c r="L209" s="4"/>
      <c r="M209" s="4"/>
      <c r="N209" s="57"/>
      <c r="O209" s="61"/>
      <c r="P209" s="63"/>
      <c r="Q209" s="68"/>
      <c r="R209" s="68"/>
      <c r="S209" s="68"/>
      <c r="T209" s="68"/>
      <c r="U209" s="70"/>
      <c r="V209" s="70"/>
      <c r="W209" s="70"/>
      <c r="X209" s="70"/>
      <c r="Y209" s="70"/>
      <c r="Z209" s="70"/>
      <c r="AA209" s="70"/>
      <c r="AB209" s="70"/>
      <c r="AC209" s="62" t="str">
        <f t="shared" si="73"/>
        <v/>
      </c>
      <c r="AD209" s="62" t="str">
        <f t="shared" si="74"/>
        <v/>
      </c>
      <c r="AE209" s="62" t="str">
        <f t="shared" si="75"/>
        <v/>
      </c>
      <c r="AF209" s="62" t="str">
        <f t="shared" si="76"/>
        <v/>
      </c>
      <c r="AG209" s="62" t="str">
        <f t="shared" si="77"/>
        <v/>
      </c>
      <c r="AH209" s="63" t="str">
        <f>IF(AG209&lt;'Patient Data'!$AS$4,"Labs complete w/in 45 minutes","")</f>
        <v/>
      </c>
      <c r="AI209" s="62" t="str">
        <f t="shared" si="78"/>
        <v/>
      </c>
      <c r="AJ209" s="63" t="str">
        <f>IF(AI209&lt;'Patient Data'!$AU$4,"tPA w/in 60 minutes","")</f>
        <v/>
      </c>
      <c r="AK209" s="63" t="str">
        <f>IF(AY209&lt;'Patient Data'!$AY$4,"tPA w/in 3 hours","")</f>
        <v/>
      </c>
      <c r="AL209" s="63" t="str">
        <f>IF(AR209&lt;'Patient Data'!$AR$4,"LSN within 3.5 hours","")</f>
        <v/>
      </c>
      <c r="AM209" s="63" t="str">
        <f t="shared" si="69"/>
        <v>-0-0-1-25-205</v>
      </c>
      <c r="AR209" s="18" t="str">
        <f t="shared" si="70"/>
        <v/>
      </c>
      <c r="AS209" s="18" t="str">
        <f>IF(L209="","",AG209-'Patient Data'!$AS$4)</f>
        <v/>
      </c>
      <c r="AT209" s="19"/>
      <c r="AU209" s="18" t="str">
        <f>IF(M209="","",AI209-'Patient Data'!$AU$4)</f>
        <v/>
      </c>
      <c r="AW209" s="19"/>
      <c r="AX209" s="18" t="str">
        <f t="shared" si="71"/>
        <v/>
      </c>
      <c r="AY209" s="18" t="str">
        <f t="shared" si="72"/>
        <v/>
      </c>
      <c r="AZ209" s="19"/>
      <c r="BO209" s="62" t="str">
        <f t="shared" si="79"/>
        <v/>
      </c>
      <c r="BP209" s="62" t="str">
        <f t="shared" si="80"/>
        <v/>
      </c>
      <c r="BQ209" s="62" t="str">
        <f t="shared" si="81"/>
        <v/>
      </c>
      <c r="BR209" s="62" t="str">
        <f t="shared" si="82"/>
        <v/>
      </c>
      <c r="BS209" s="62" t="str">
        <f t="shared" si="83"/>
        <v/>
      </c>
      <c r="BT209" s="62" t="str">
        <f t="shared" si="84"/>
        <v/>
      </c>
      <c r="BU209" s="62" t="str">
        <f t="shared" si="85"/>
        <v/>
      </c>
      <c r="BV209" s="62" t="str">
        <f t="shared" si="86"/>
        <v/>
      </c>
      <c r="BW209" s="62" t="str">
        <f t="shared" si="87"/>
        <v/>
      </c>
    </row>
    <row r="210" spans="1:75" s="13" customFormat="1" ht="38.25" customHeight="1" thickBot="1">
      <c r="A210" s="49">
        <f t="shared" si="88"/>
        <v>0</v>
      </c>
      <c r="B210" s="49" t="str">
        <f t="shared" si="89"/>
        <v>1-25</v>
      </c>
      <c r="C210" s="34"/>
      <c r="D210" s="92" t="str">
        <f>$A210&amp;"-"&amp;$B210&amp;"-"&amp;TEXT(ROWS(D$5:D210),"000")</f>
        <v>0-1-25-206</v>
      </c>
      <c r="E210" s="4"/>
      <c r="F210" s="4"/>
      <c r="G210" s="4"/>
      <c r="H210" s="4"/>
      <c r="I210" s="27"/>
      <c r="J210" s="4"/>
      <c r="K210" s="4"/>
      <c r="L210" s="4"/>
      <c r="M210" s="4"/>
      <c r="N210" s="57"/>
      <c r="O210" s="61"/>
      <c r="P210" s="63"/>
      <c r="Q210" s="68"/>
      <c r="R210" s="68"/>
      <c r="S210" s="68"/>
      <c r="T210" s="68"/>
      <c r="U210" s="70"/>
      <c r="V210" s="70"/>
      <c r="W210" s="70"/>
      <c r="X210" s="70"/>
      <c r="Y210" s="70"/>
      <c r="Z210" s="70"/>
      <c r="AA210" s="70"/>
      <c r="AB210" s="70"/>
      <c r="AC210" s="62" t="str">
        <f t="shared" si="73"/>
        <v/>
      </c>
      <c r="AD210" s="62" t="str">
        <f t="shared" si="74"/>
        <v/>
      </c>
      <c r="AE210" s="62" t="str">
        <f t="shared" si="75"/>
        <v/>
      </c>
      <c r="AF210" s="62" t="str">
        <f t="shared" si="76"/>
        <v/>
      </c>
      <c r="AG210" s="62" t="str">
        <f t="shared" si="77"/>
        <v/>
      </c>
      <c r="AH210" s="63" t="str">
        <f>IF(AG210&lt;'Patient Data'!$AS$4,"Labs complete w/in 45 minutes","")</f>
        <v/>
      </c>
      <c r="AI210" s="62" t="str">
        <f t="shared" si="78"/>
        <v/>
      </c>
      <c r="AJ210" s="63" t="str">
        <f>IF(AI210&lt;'Patient Data'!$AU$4,"tPA w/in 60 minutes","")</f>
        <v/>
      </c>
      <c r="AK210" s="63" t="str">
        <f>IF(AY210&lt;'Patient Data'!$AY$4,"tPA w/in 3 hours","")</f>
        <v/>
      </c>
      <c r="AL210" s="63" t="str">
        <f>IF(AR210&lt;'Patient Data'!$AR$4,"LSN within 3.5 hours","")</f>
        <v/>
      </c>
      <c r="AM210" s="63" t="str">
        <f t="shared" si="69"/>
        <v>-0-0-1-25-206</v>
      </c>
      <c r="AR210" s="18" t="str">
        <f t="shared" si="70"/>
        <v/>
      </c>
      <c r="AS210" s="18" t="str">
        <f>IF(L210="","",AG210-'Patient Data'!$AS$4)</f>
        <v/>
      </c>
      <c r="AT210" s="19"/>
      <c r="AU210" s="18" t="str">
        <f>IF(M210="","",AI210-'Patient Data'!$AU$4)</f>
        <v/>
      </c>
      <c r="AW210" s="19"/>
      <c r="AX210" s="18" t="str">
        <f t="shared" si="71"/>
        <v/>
      </c>
      <c r="AY210" s="18" t="str">
        <f t="shared" si="72"/>
        <v/>
      </c>
      <c r="AZ210" s="19"/>
      <c r="BO210" s="62" t="str">
        <f t="shared" si="79"/>
        <v/>
      </c>
      <c r="BP210" s="62" t="str">
        <f t="shared" si="80"/>
        <v/>
      </c>
      <c r="BQ210" s="62" t="str">
        <f t="shared" si="81"/>
        <v/>
      </c>
      <c r="BR210" s="62" t="str">
        <f t="shared" si="82"/>
        <v/>
      </c>
      <c r="BS210" s="62" t="str">
        <f t="shared" si="83"/>
        <v/>
      </c>
      <c r="BT210" s="62" t="str">
        <f t="shared" si="84"/>
        <v/>
      </c>
      <c r="BU210" s="62" t="str">
        <f t="shared" si="85"/>
        <v/>
      </c>
      <c r="BV210" s="62" t="str">
        <f t="shared" si="86"/>
        <v/>
      </c>
      <c r="BW210" s="62" t="str">
        <f t="shared" si="87"/>
        <v/>
      </c>
    </row>
    <row r="211" spans="1:75" s="13" customFormat="1" ht="38.25" customHeight="1" thickBot="1">
      <c r="A211" s="49">
        <f t="shared" si="88"/>
        <v>0</v>
      </c>
      <c r="B211" s="49" t="str">
        <f t="shared" si="89"/>
        <v>1-25</v>
      </c>
      <c r="C211" s="34"/>
      <c r="D211" s="92" t="str">
        <f>$A211&amp;"-"&amp;$B211&amp;"-"&amp;TEXT(ROWS(D$5:D211),"000")</f>
        <v>0-1-25-207</v>
      </c>
      <c r="E211" s="4"/>
      <c r="F211" s="4"/>
      <c r="G211" s="4"/>
      <c r="H211" s="4"/>
      <c r="I211" s="27"/>
      <c r="J211" s="4"/>
      <c r="K211" s="4"/>
      <c r="L211" s="4"/>
      <c r="M211" s="4"/>
      <c r="N211" s="57"/>
      <c r="O211" s="61"/>
      <c r="P211" s="63"/>
      <c r="Q211" s="68"/>
      <c r="R211" s="68"/>
      <c r="S211" s="68"/>
      <c r="T211" s="68"/>
      <c r="U211" s="70"/>
      <c r="V211" s="70"/>
      <c r="W211" s="70"/>
      <c r="X211" s="70"/>
      <c r="Y211" s="70"/>
      <c r="Z211" s="70"/>
      <c r="AA211" s="70"/>
      <c r="AB211" s="70"/>
      <c r="AC211" s="62" t="str">
        <f t="shared" si="73"/>
        <v/>
      </c>
      <c r="AD211" s="62" t="str">
        <f t="shared" si="74"/>
        <v/>
      </c>
      <c r="AE211" s="62" t="str">
        <f t="shared" si="75"/>
        <v/>
      </c>
      <c r="AF211" s="62" t="str">
        <f t="shared" si="76"/>
        <v/>
      </c>
      <c r="AG211" s="62" t="str">
        <f t="shared" si="77"/>
        <v/>
      </c>
      <c r="AH211" s="63" t="str">
        <f>IF(AG211&lt;'Patient Data'!$AS$4,"Labs complete w/in 45 minutes","")</f>
        <v/>
      </c>
      <c r="AI211" s="62" t="str">
        <f t="shared" si="78"/>
        <v/>
      </c>
      <c r="AJ211" s="63" t="str">
        <f>IF(AI211&lt;'Patient Data'!$AU$4,"tPA w/in 60 minutes","")</f>
        <v/>
      </c>
      <c r="AK211" s="63" t="str">
        <f>IF(AY211&lt;'Patient Data'!$AY$4,"tPA w/in 3 hours","")</f>
        <v/>
      </c>
      <c r="AL211" s="63" t="str">
        <f>IF(AR211&lt;'Patient Data'!$AR$4,"LSN within 3.5 hours","")</f>
        <v/>
      </c>
      <c r="AM211" s="63" t="str">
        <f t="shared" si="69"/>
        <v>-0-0-1-25-207</v>
      </c>
      <c r="AR211" s="18" t="str">
        <f t="shared" si="70"/>
        <v/>
      </c>
      <c r="AS211" s="18" t="str">
        <f>IF(L211="","",AG211-'Patient Data'!$AS$4)</f>
        <v/>
      </c>
      <c r="AT211" s="19"/>
      <c r="AU211" s="18" t="str">
        <f>IF(M211="","",AI211-'Patient Data'!$AU$4)</f>
        <v/>
      </c>
      <c r="AW211" s="19"/>
      <c r="AX211" s="18" t="str">
        <f t="shared" si="71"/>
        <v/>
      </c>
      <c r="AY211" s="18" t="str">
        <f t="shared" si="72"/>
        <v/>
      </c>
      <c r="AZ211" s="19"/>
      <c r="BO211" s="62" t="str">
        <f t="shared" si="79"/>
        <v/>
      </c>
      <c r="BP211" s="62" t="str">
        <f t="shared" si="80"/>
        <v/>
      </c>
      <c r="BQ211" s="62" t="str">
        <f t="shared" si="81"/>
        <v/>
      </c>
      <c r="BR211" s="62" t="str">
        <f t="shared" si="82"/>
        <v/>
      </c>
      <c r="BS211" s="62" t="str">
        <f t="shared" si="83"/>
        <v/>
      </c>
      <c r="BT211" s="62" t="str">
        <f t="shared" si="84"/>
        <v/>
      </c>
      <c r="BU211" s="62" t="str">
        <f t="shared" si="85"/>
        <v/>
      </c>
      <c r="BV211" s="62" t="str">
        <f t="shared" si="86"/>
        <v/>
      </c>
      <c r="BW211" s="62" t="str">
        <f t="shared" si="87"/>
        <v/>
      </c>
    </row>
    <row r="212" spans="1:75" s="13" customFormat="1" ht="38.25" customHeight="1" thickBot="1">
      <c r="A212" s="49">
        <f t="shared" si="88"/>
        <v>0</v>
      </c>
      <c r="B212" s="49" t="str">
        <f t="shared" si="89"/>
        <v>1-25</v>
      </c>
      <c r="C212" s="34"/>
      <c r="D212" s="92" t="str">
        <f>$A212&amp;"-"&amp;$B212&amp;"-"&amp;TEXT(ROWS(D$5:D212),"000")</f>
        <v>0-1-25-208</v>
      </c>
      <c r="E212" s="4"/>
      <c r="F212" s="4"/>
      <c r="G212" s="4"/>
      <c r="H212" s="4"/>
      <c r="I212" s="27"/>
      <c r="J212" s="4"/>
      <c r="K212" s="4"/>
      <c r="L212" s="4"/>
      <c r="M212" s="4"/>
      <c r="N212" s="57"/>
      <c r="O212" s="61"/>
      <c r="P212" s="63"/>
      <c r="Q212" s="68"/>
      <c r="R212" s="68"/>
      <c r="S212" s="68"/>
      <c r="T212" s="68"/>
      <c r="U212" s="70"/>
      <c r="V212" s="70"/>
      <c r="W212" s="70"/>
      <c r="X212" s="70"/>
      <c r="Y212" s="70"/>
      <c r="Z212" s="70"/>
      <c r="AA212" s="70"/>
      <c r="AB212" s="70"/>
      <c r="AC212" s="62" t="str">
        <f t="shared" si="73"/>
        <v/>
      </c>
      <c r="AD212" s="62" t="str">
        <f t="shared" si="74"/>
        <v/>
      </c>
      <c r="AE212" s="62" t="str">
        <f t="shared" si="75"/>
        <v/>
      </c>
      <c r="AF212" s="62" t="str">
        <f t="shared" si="76"/>
        <v/>
      </c>
      <c r="AG212" s="62" t="str">
        <f t="shared" si="77"/>
        <v/>
      </c>
      <c r="AH212" s="63" t="str">
        <f>IF(AG212&lt;'Patient Data'!$AS$4,"Labs complete w/in 45 minutes","")</f>
        <v/>
      </c>
      <c r="AI212" s="62" t="str">
        <f t="shared" si="78"/>
        <v/>
      </c>
      <c r="AJ212" s="63" t="str">
        <f>IF(AI212&lt;'Patient Data'!$AU$4,"tPA w/in 60 minutes","")</f>
        <v/>
      </c>
      <c r="AK212" s="63" t="str">
        <f>IF(AY212&lt;'Patient Data'!$AY$4,"tPA w/in 3 hours","")</f>
        <v/>
      </c>
      <c r="AL212" s="63" t="str">
        <f>IF(AR212&lt;'Patient Data'!$AR$4,"LSN within 3.5 hours","")</f>
        <v/>
      </c>
      <c r="AM212" s="63" t="str">
        <f t="shared" si="69"/>
        <v>-0-0-1-25-208</v>
      </c>
      <c r="AR212" s="18" t="str">
        <f t="shared" si="70"/>
        <v/>
      </c>
      <c r="AS212" s="18" t="str">
        <f>IF(L212="","",AG212-'Patient Data'!$AS$4)</f>
        <v/>
      </c>
      <c r="AT212" s="19"/>
      <c r="AU212" s="18" t="str">
        <f>IF(M212="","",AI212-'Patient Data'!$AU$4)</f>
        <v/>
      </c>
      <c r="AW212" s="19"/>
      <c r="AX212" s="18" t="str">
        <f t="shared" si="71"/>
        <v/>
      </c>
      <c r="AY212" s="18" t="str">
        <f t="shared" si="72"/>
        <v/>
      </c>
      <c r="AZ212" s="19"/>
      <c r="BO212" s="62" t="str">
        <f t="shared" si="79"/>
        <v/>
      </c>
      <c r="BP212" s="62" t="str">
        <f t="shared" si="80"/>
        <v/>
      </c>
      <c r="BQ212" s="62" t="str">
        <f t="shared" si="81"/>
        <v/>
      </c>
      <c r="BR212" s="62" t="str">
        <f t="shared" si="82"/>
        <v/>
      </c>
      <c r="BS212" s="62" t="str">
        <f t="shared" si="83"/>
        <v/>
      </c>
      <c r="BT212" s="62" t="str">
        <f t="shared" si="84"/>
        <v/>
      </c>
      <c r="BU212" s="62" t="str">
        <f t="shared" si="85"/>
        <v/>
      </c>
      <c r="BV212" s="62" t="str">
        <f t="shared" si="86"/>
        <v/>
      </c>
      <c r="BW212" s="62" t="str">
        <f t="shared" si="87"/>
        <v/>
      </c>
    </row>
    <row r="213" spans="1:75" s="13" customFormat="1" ht="38.25" customHeight="1" thickBot="1">
      <c r="A213" s="49">
        <f t="shared" si="88"/>
        <v>0</v>
      </c>
      <c r="B213" s="49" t="str">
        <f t="shared" si="89"/>
        <v>1-25</v>
      </c>
      <c r="C213" s="34"/>
      <c r="D213" s="92" t="str">
        <f>$A213&amp;"-"&amp;$B213&amp;"-"&amp;TEXT(ROWS(D$5:D213),"000")</f>
        <v>0-1-25-209</v>
      </c>
      <c r="E213" s="4"/>
      <c r="F213" s="4"/>
      <c r="G213" s="4"/>
      <c r="H213" s="4"/>
      <c r="I213" s="27"/>
      <c r="J213" s="4"/>
      <c r="K213" s="4"/>
      <c r="L213" s="4"/>
      <c r="M213" s="4"/>
      <c r="N213" s="57"/>
      <c r="O213" s="61"/>
      <c r="P213" s="63"/>
      <c r="Q213" s="68"/>
      <c r="R213" s="68"/>
      <c r="S213" s="68"/>
      <c r="T213" s="68"/>
      <c r="U213" s="70"/>
      <c r="V213" s="70"/>
      <c r="W213" s="70"/>
      <c r="X213" s="70"/>
      <c r="Y213" s="70"/>
      <c r="Z213" s="70"/>
      <c r="AA213" s="70"/>
      <c r="AB213" s="70"/>
      <c r="AC213" s="62" t="str">
        <f t="shared" si="73"/>
        <v/>
      </c>
      <c r="AD213" s="62" t="str">
        <f t="shared" si="74"/>
        <v/>
      </c>
      <c r="AE213" s="62" t="str">
        <f t="shared" si="75"/>
        <v/>
      </c>
      <c r="AF213" s="62" t="str">
        <f t="shared" si="76"/>
        <v/>
      </c>
      <c r="AG213" s="62" t="str">
        <f t="shared" si="77"/>
        <v/>
      </c>
      <c r="AH213" s="63" t="str">
        <f>IF(AG213&lt;'Patient Data'!$AS$4,"Labs complete w/in 45 minutes","")</f>
        <v/>
      </c>
      <c r="AI213" s="62" t="str">
        <f t="shared" si="78"/>
        <v/>
      </c>
      <c r="AJ213" s="63" t="str">
        <f>IF(AI213&lt;'Patient Data'!$AU$4,"tPA w/in 60 minutes","")</f>
        <v/>
      </c>
      <c r="AK213" s="63" t="str">
        <f>IF(AY213&lt;'Patient Data'!$AY$4,"tPA w/in 3 hours","")</f>
        <v/>
      </c>
      <c r="AL213" s="63" t="str">
        <f>IF(AR213&lt;'Patient Data'!$AR$4,"LSN within 3.5 hours","")</f>
        <v/>
      </c>
      <c r="AM213" s="63" t="str">
        <f t="shared" si="69"/>
        <v>-0-0-1-25-209</v>
      </c>
      <c r="AR213" s="18" t="str">
        <f t="shared" si="70"/>
        <v/>
      </c>
      <c r="AS213" s="18" t="str">
        <f>IF(L213="","",AG213-'Patient Data'!$AS$4)</f>
        <v/>
      </c>
      <c r="AT213" s="19"/>
      <c r="AU213" s="18" t="str">
        <f>IF(M213="","",AI213-'Patient Data'!$AU$4)</f>
        <v/>
      </c>
      <c r="AW213" s="19"/>
      <c r="AX213" s="18" t="str">
        <f t="shared" si="71"/>
        <v/>
      </c>
      <c r="AY213" s="18" t="str">
        <f t="shared" si="72"/>
        <v/>
      </c>
      <c r="AZ213" s="19"/>
      <c r="BO213" s="62" t="str">
        <f t="shared" si="79"/>
        <v/>
      </c>
      <c r="BP213" s="62" t="str">
        <f t="shared" si="80"/>
        <v/>
      </c>
      <c r="BQ213" s="62" t="str">
        <f t="shared" si="81"/>
        <v/>
      </c>
      <c r="BR213" s="62" t="str">
        <f t="shared" si="82"/>
        <v/>
      </c>
      <c r="BS213" s="62" t="str">
        <f t="shared" si="83"/>
        <v/>
      </c>
      <c r="BT213" s="62" t="str">
        <f t="shared" si="84"/>
        <v/>
      </c>
      <c r="BU213" s="62" t="str">
        <f t="shared" si="85"/>
        <v/>
      </c>
      <c r="BV213" s="62" t="str">
        <f t="shared" si="86"/>
        <v/>
      </c>
      <c r="BW213" s="62" t="str">
        <f t="shared" si="87"/>
        <v/>
      </c>
    </row>
    <row r="214" spans="1:75" s="13" customFormat="1" ht="38.25" customHeight="1" thickBot="1">
      <c r="A214" s="49">
        <f t="shared" si="88"/>
        <v>0</v>
      </c>
      <c r="B214" s="49" t="str">
        <f t="shared" si="89"/>
        <v>1-25</v>
      </c>
      <c r="C214" s="34"/>
      <c r="D214" s="92" t="str">
        <f>$A214&amp;"-"&amp;$B214&amp;"-"&amp;TEXT(ROWS(D$5:D214),"000")</f>
        <v>0-1-25-210</v>
      </c>
      <c r="E214" s="4"/>
      <c r="F214" s="4"/>
      <c r="G214" s="4"/>
      <c r="H214" s="4"/>
      <c r="I214" s="27"/>
      <c r="J214" s="4"/>
      <c r="K214" s="4"/>
      <c r="L214" s="4"/>
      <c r="M214" s="4"/>
      <c r="N214" s="57"/>
      <c r="O214" s="61"/>
      <c r="P214" s="63"/>
      <c r="Q214" s="68"/>
      <c r="R214" s="68"/>
      <c r="S214" s="68"/>
      <c r="T214" s="68"/>
      <c r="U214" s="70"/>
      <c r="V214" s="70"/>
      <c r="W214" s="70"/>
      <c r="X214" s="70"/>
      <c r="Y214" s="70"/>
      <c r="Z214" s="70"/>
      <c r="AA214" s="70"/>
      <c r="AB214" s="70"/>
      <c r="AC214" s="62" t="str">
        <f t="shared" si="73"/>
        <v/>
      </c>
      <c r="AD214" s="62" t="str">
        <f t="shared" si="74"/>
        <v/>
      </c>
      <c r="AE214" s="62" t="str">
        <f t="shared" si="75"/>
        <v/>
      </c>
      <c r="AF214" s="62" t="str">
        <f t="shared" si="76"/>
        <v/>
      </c>
      <c r="AG214" s="62" t="str">
        <f t="shared" si="77"/>
        <v/>
      </c>
      <c r="AH214" s="63" t="str">
        <f>IF(AG214&lt;'Patient Data'!$AS$4,"Labs complete w/in 45 minutes","")</f>
        <v/>
      </c>
      <c r="AI214" s="62" t="str">
        <f t="shared" si="78"/>
        <v/>
      </c>
      <c r="AJ214" s="63" t="str">
        <f>IF(AI214&lt;'Patient Data'!$AU$4,"tPA w/in 60 minutes","")</f>
        <v/>
      </c>
      <c r="AK214" s="63" t="str">
        <f>IF(AY214&lt;'Patient Data'!$AY$4,"tPA w/in 3 hours","")</f>
        <v/>
      </c>
      <c r="AL214" s="63" t="str">
        <f>IF(AR214&lt;'Patient Data'!$AR$4,"LSN within 3.5 hours","")</f>
        <v/>
      </c>
      <c r="AM214" s="63" t="str">
        <f t="shared" si="69"/>
        <v>-0-0-1-25-210</v>
      </c>
      <c r="AR214" s="18" t="str">
        <f t="shared" si="70"/>
        <v/>
      </c>
      <c r="AS214" s="18" t="str">
        <f>IF(L214="","",AG214-'Patient Data'!$AS$4)</f>
        <v/>
      </c>
      <c r="AT214" s="19"/>
      <c r="AU214" s="18" t="str">
        <f>IF(M214="","",AI214-'Patient Data'!$AU$4)</f>
        <v/>
      </c>
      <c r="AW214" s="19"/>
      <c r="AX214" s="18" t="str">
        <f t="shared" si="71"/>
        <v/>
      </c>
      <c r="AY214" s="18" t="str">
        <f t="shared" si="72"/>
        <v/>
      </c>
      <c r="AZ214" s="19"/>
      <c r="BO214" s="62" t="str">
        <f t="shared" si="79"/>
        <v/>
      </c>
      <c r="BP214" s="62" t="str">
        <f t="shared" si="80"/>
        <v/>
      </c>
      <c r="BQ214" s="62" t="str">
        <f t="shared" si="81"/>
        <v/>
      </c>
      <c r="BR214" s="62" t="str">
        <f t="shared" si="82"/>
        <v/>
      </c>
      <c r="BS214" s="62" t="str">
        <f t="shared" si="83"/>
        <v/>
      </c>
      <c r="BT214" s="62" t="str">
        <f t="shared" si="84"/>
        <v/>
      </c>
      <c r="BU214" s="62" t="str">
        <f t="shared" si="85"/>
        <v/>
      </c>
      <c r="BV214" s="62" t="str">
        <f t="shared" si="86"/>
        <v/>
      </c>
      <c r="BW214" s="62" t="str">
        <f t="shared" si="87"/>
        <v/>
      </c>
    </row>
    <row r="215" spans="1:75" s="13" customFormat="1" ht="38.25" customHeight="1" thickBot="1">
      <c r="A215" s="49">
        <f t="shared" si="88"/>
        <v>0</v>
      </c>
      <c r="B215" s="49" t="str">
        <f t="shared" si="89"/>
        <v>1-25</v>
      </c>
      <c r="C215" s="34"/>
      <c r="D215" s="92" t="str">
        <f>$A215&amp;"-"&amp;$B215&amp;"-"&amp;TEXT(ROWS(D$5:D215),"000")</f>
        <v>0-1-25-211</v>
      </c>
      <c r="E215" s="4"/>
      <c r="F215" s="4"/>
      <c r="G215" s="4"/>
      <c r="H215" s="4"/>
      <c r="I215" s="27"/>
      <c r="J215" s="4"/>
      <c r="K215" s="4"/>
      <c r="L215" s="4"/>
      <c r="M215" s="4"/>
      <c r="N215" s="57"/>
      <c r="O215" s="61"/>
      <c r="P215" s="63"/>
      <c r="Q215" s="68"/>
      <c r="R215" s="68"/>
      <c r="S215" s="68"/>
      <c r="T215" s="68"/>
      <c r="U215" s="70"/>
      <c r="V215" s="70"/>
      <c r="W215" s="70"/>
      <c r="X215" s="70"/>
      <c r="Y215" s="70"/>
      <c r="Z215" s="70"/>
      <c r="AA215" s="70"/>
      <c r="AB215" s="70"/>
      <c r="AC215" s="62" t="str">
        <f t="shared" si="73"/>
        <v/>
      </c>
      <c r="AD215" s="62" t="str">
        <f t="shared" si="74"/>
        <v/>
      </c>
      <c r="AE215" s="62" t="str">
        <f t="shared" si="75"/>
        <v/>
      </c>
      <c r="AF215" s="62" t="str">
        <f t="shared" si="76"/>
        <v/>
      </c>
      <c r="AG215" s="62" t="str">
        <f t="shared" si="77"/>
        <v/>
      </c>
      <c r="AH215" s="63" t="str">
        <f>IF(AG215&lt;'Patient Data'!$AS$4,"Labs complete w/in 45 minutes","")</f>
        <v/>
      </c>
      <c r="AI215" s="62" t="str">
        <f t="shared" si="78"/>
        <v/>
      </c>
      <c r="AJ215" s="63" t="str">
        <f>IF(AI215&lt;'Patient Data'!$AU$4,"tPA w/in 60 minutes","")</f>
        <v/>
      </c>
      <c r="AK215" s="63" t="str">
        <f>IF(AY215&lt;'Patient Data'!$AY$4,"tPA w/in 3 hours","")</f>
        <v/>
      </c>
      <c r="AL215" s="63" t="str">
        <f>IF(AR215&lt;'Patient Data'!$AR$4,"LSN within 3.5 hours","")</f>
        <v/>
      </c>
      <c r="AM215" s="63" t="str">
        <f t="shared" si="69"/>
        <v>-0-0-1-25-211</v>
      </c>
      <c r="AR215" s="18" t="str">
        <f t="shared" si="70"/>
        <v/>
      </c>
      <c r="AS215" s="18" t="str">
        <f>IF(L215="","",AG215-'Patient Data'!$AS$4)</f>
        <v/>
      </c>
      <c r="AT215" s="19"/>
      <c r="AU215" s="18" t="str">
        <f>IF(M215="","",AI215-'Patient Data'!$AU$4)</f>
        <v/>
      </c>
      <c r="AW215" s="19"/>
      <c r="AX215" s="18" t="str">
        <f t="shared" si="71"/>
        <v/>
      </c>
      <c r="AY215" s="18" t="str">
        <f t="shared" si="72"/>
        <v/>
      </c>
      <c r="AZ215" s="19"/>
      <c r="BO215" s="62" t="str">
        <f t="shared" si="79"/>
        <v/>
      </c>
      <c r="BP215" s="62" t="str">
        <f t="shared" si="80"/>
        <v/>
      </c>
      <c r="BQ215" s="62" t="str">
        <f t="shared" si="81"/>
        <v/>
      </c>
      <c r="BR215" s="62" t="str">
        <f t="shared" si="82"/>
        <v/>
      </c>
      <c r="BS215" s="62" t="str">
        <f t="shared" si="83"/>
        <v/>
      </c>
      <c r="BT215" s="62" t="str">
        <f t="shared" si="84"/>
        <v/>
      </c>
      <c r="BU215" s="62" t="str">
        <f t="shared" si="85"/>
        <v/>
      </c>
      <c r="BV215" s="62" t="str">
        <f t="shared" si="86"/>
        <v/>
      </c>
      <c r="BW215" s="62" t="str">
        <f t="shared" si="87"/>
        <v/>
      </c>
    </row>
    <row r="216" spans="1:75" s="13" customFormat="1" ht="38.25" customHeight="1" thickBot="1">
      <c r="A216" s="49">
        <f t="shared" si="88"/>
        <v>0</v>
      </c>
      <c r="B216" s="49" t="str">
        <f t="shared" si="89"/>
        <v>1-25</v>
      </c>
      <c r="C216" s="34"/>
      <c r="D216" s="92" t="str">
        <f>$A216&amp;"-"&amp;$B216&amp;"-"&amp;TEXT(ROWS(D$5:D216),"000")</f>
        <v>0-1-25-212</v>
      </c>
      <c r="E216" s="4"/>
      <c r="F216" s="4"/>
      <c r="G216" s="4"/>
      <c r="H216" s="4"/>
      <c r="I216" s="27"/>
      <c r="J216" s="4"/>
      <c r="K216" s="4"/>
      <c r="L216" s="4"/>
      <c r="M216" s="4"/>
      <c r="N216" s="57"/>
      <c r="O216" s="61"/>
      <c r="P216" s="63"/>
      <c r="Q216" s="68"/>
      <c r="R216" s="68"/>
      <c r="S216" s="68"/>
      <c r="T216" s="68"/>
      <c r="U216" s="70"/>
      <c r="V216" s="70"/>
      <c r="W216" s="70"/>
      <c r="X216" s="70"/>
      <c r="Y216" s="70"/>
      <c r="Z216" s="70"/>
      <c r="AA216" s="70"/>
      <c r="AB216" s="70"/>
      <c r="AC216" s="62" t="str">
        <f t="shared" si="73"/>
        <v/>
      </c>
      <c r="AD216" s="62" t="str">
        <f t="shared" si="74"/>
        <v/>
      </c>
      <c r="AE216" s="62" t="str">
        <f t="shared" si="75"/>
        <v/>
      </c>
      <c r="AF216" s="62" t="str">
        <f t="shared" si="76"/>
        <v/>
      </c>
      <c r="AG216" s="62" t="str">
        <f t="shared" si="77"/>
        <v/>
      </c>
      <c r="AH216" s="63" t="str">
        <f>IF(AG216&lt;'Patient Data'!$AS$4,"Labs complete w/in 45 minutes","")</f>
        <v/>
      </c>
      <c r="AI216" s="62" t="str">
        <f t="shared" si="78"/>
        <v/>
      </c>
      <c r="AJ216" s="63" t="str">
        <f>IF(AI216&lt;'Patient Data'!$AU$4,"tPA w/in 60 minutes","")</f>
        <v/>
      </c>
      <c r="AK216" s="63" t="str">
        <f>IF(AY216&lt;'Patient Data'!$AY$4,"tPA w/in 3 hours","")</f>
        <v/>
      </c>
      <c r="AL216" s="63" t="str">
        <f>IF(AR216&lt;'Patient Data'!$AR$4,"LSN within 3.5 hours","")</f>
        <v/>
      </c>
      <c r="AM216" s="63" t="str">
        <f t="shared" si="69"/>
        <v>-0-0-1-25-212</v>
      </c>
      <c r="AR216" s="18" t="str">
        <f t="shared" si="70"/>
        <v/>
      </c>
      <c r="AS216" s="18" t="str">
        <f>IF(L216="","",AG216-'Patient Data'!$AS$4)</f>
        <v/>
      </c>
      <c r="AT216" s="19"/>
      <c r="AU216" s="18" t="str">
        <f>IF(M216="","",AI216-'Patient Data'!$AU$4)</f>
        <v/>
      </c>
      <c r="AW216" s="19"/>
      <c r="AX216" s="18" t="str">
        <f t="shared" si="71"/>
        <v/>
      </c>
      <c r="AY216" s="18" t="str">
        <f t="shared" si="72"/>
        <v/>
      </c>
      <c r="AZ216" s="19"/>
      <c r="BO216" s="62" t="str">
        <f t="shared" si="79"/>
        <v/>
      </c>
      <c r="BP216" s="62" t="str">
        <f t="shared" si="80"/>
        <v/>
      </c>
      <c r="BQ216" s="62" t="str">
        <f t="shared" si="81"/>
        <v/>
      </c>
      <c r="BR216" s="62" t="str">
        <f t="shared" si="82"/>
        <v/>
      </c>
      <c r="BS216" s="62" t="str">
        <f t="shared" si="83"/>
        <v/>
      </c>
      <c r="BT216" s="62" t="str">
        <f t="shared" si="84"/>
        <v/>
      </c>
      <c r="BU216" s="62" t="str">
        <f t="shared" si="85"/>
        <v/>
      </c>
      <c r="BV216" s="62" t="str">
        <f t="shared" si="86"/>
        <v/>
      </c>
      <c r="BW216" s="62" t="str">
        <f t="shared" si="87"/>
        <v/>
      </c>
    </row>
    <row r="217" spans="1:75" s="13" customFormat="1" ht="38.25" customHeight="1" thickBot="1">
      <c r="A217" s="49">
        <f t="shared" si="88"/>
        <v>0</v>
      </c>
      <c r="B217" s="49" t="str">
        <f t="shared" si="89"/>
        <v>1-25</v>
      </c>
      <c r="C217" s="34"/>
      <c r="D217" s="92" t="str">
        <f>$A217&amp;"-"&amp;$B217&amp;"-"&amp;TEXT(ROWS(D$5:D217),"000")</f>
        <v>0-1-25-213</v>
      </c>
      <c r="E217" s="4"/>
      <c r="F217" s="4"/>
      <c r="G217" s="4"/>
      <c r="H217" s="4"/>
      <c r="I217" s="27"/>
      <c r="J217" s="4"/>
      <c r="K217" s="4"/>
      <c r="L217" s="4"/>
      <c r="M217" s="4"/>
      <c r="N217" s="57"/>
      <c r="O217" s="61"/>
      <c r="P217" s="63"/>
      <c r="Q217" s="68"/>
      <c r="R217" s="68"/>
      <c r="S217" s="68"/>
      <c r="T217" s="68"/>
      <c r="U217" s="70"/>
      <c r="V217" s="70"/>
      <c r="W217" s="70"/>
      <c r="X217" s="70"/>
      <c r="Y217" s="70"/>
      <c r="Z217" s="70"/>
      <c r="AA217" s="70"/>
      <c r="AB217" s="70"/>
      <c r="AC217" s="62" t="str">
        <f t="shared" si="73"/>
        <v/>
      </c>
      <c r="AD217" s="62" t="str">
        <f t="shared" si="74"/>
        <v/>
      </c>
      <c r="AE217" s="62" t="str">
        <f t="shared" si="75"/>
        <v/>
      </c>
      <c r="AF217" s="62" t="str">
        <f t="shared" si="76"/>
        <v/>
      </c>
      <c r="AG217" s="62" t="str">
        <f t="shared" si="77"/>
        <v/>
      </c>
      <c r="AH217" s="63" t="str">
        <f>IF(AG217&lt;'Patient Data'!$AS$4,"Labs complete w/in 45 minutes","")</f>
        <v/>
      </c>
      <c r="AI217" s="62" t="str">
        <f t="shared" si="78"/>
        <v/>
      </c>
      <c r="AJ217" s="63" t="str">
        <f>IF(AI217&lt;'Patient Data'!$AU$4,"tPA w/in 60 minutes","")</f>
        <v/>
      </c>
      <c r="AK217" s="63" t="str">
        <f>IF(AY217&lt;'Patient Data'!$AY$4,"tPA w/in 3 hours","")</f>
        <v/>
      </c>
      <c r="AL217" s="63" t="str">
        <f>IF(AR217&lt;'Patient Data'!$AR$4,"LSN within 3.5 hours","")</f>
        <v/>
      </c>
      <c r="AM217" s="63" t="str">
        <f t="shared" si="69"/>
        <v>-0-0-1-25-213</v>
      </c>
      <c r="AR217" s="18" t="str">
        <f t="shared" si="70"/>
        <v/>
      </c>
      <c r="AS217" s="18" t="str">
        <f>IF(L217="","",AG217-'Patient Data'!$AS$4)</f>
        <v/>
      </c>
      <c r="AT217" s="19"/>
      <c r="AU217" s="18" t="str">
        <f>IF(M217="","",AI217-'Patient Data'!$AU$4)</f>
        <v/>
      </c>
      <c r="AW217" s="19"/>
      <c r="AX217" s="18" t="str">
        <f t="shared" si="71"/>
        <v/>
      </c>
      <c r="AY217" s="18" t="str">
        <f t="shared" si="72"/>
        <v/>
      </c>
      <c r="AZ217" s="19"/>
      <c r="BO217" s="62" t="str">
        <f t="shared" si="79"/>
        <v/>
      </c>
      <c r="BP217" s="62" t="str">
        <f t="shared" si="80"/>
        <v/>
      </c>
      <c r="BQ217" s="62" t="str">
        <f t="shared" si="81"/>
        <v/>
      </c>
      <c r="BR217" s="62" t="str">
        <f t="shared" si="82"/>
        <v/>
      </c>
      <c r="BS217" s="62" t="str">
        <f t="shared" si="83"/>
        <v/>
      </c>
      <c r="BT217" s="62" t="str">
        <f t="shared" si="84"/>
        <v/>
      </c>
      <c r="BU217" s="62" t="str">
        <f t="shared" si="85"/>
        <v/>
      </c>
      <c r="BV217" s="62" t="str">
        <f t="shared" si="86"/>
        <v/>
      </c>
      <c r="BW217" s="62" t="str">
        <f t="shared" si="87"/>
        <v/>
      </c>
    </row>
    <row r="218" spans="1:75" s="13" customFormat="1" ht="38.25" customHeight="1" thickBot="1">
      <c r="A218" s="49">
        <f t="shared" si="88"/>
        <v>0</v>
      </c>
      <c r="B218" s="49" t="str">
        <f t="shared" si="89"/>
        <v>1-25</v>
      </c>
      <c r="C218" s="34"/>
      <c r="D218" s="92" t="str">
        <f>$A218&amp;"-"&amp;$B218&amp;"-"&amp;TEXT(ROWS(D$5:D218),"000")</f>
        <v>0-1-25-214</v>
      </c>
      <c r="E218" s="4"/>
      <c r="F218" s="4"/>
      <c r="G218" s="4"/>
      <c r="H218" s="4"/>
      <c r="I218" s="27"/>
      <c r="J218" s="4"/>
      <c r="K218" s="4"/>
      <c r="L218" s="4"/>
      <c r="M218" s="4"/>
      <c r="N218" s="57"/>
      <c r="O218" s="61"/>
      <c r="P218" s="63"/>
      <c r="Q218" s="68"/>
      <c r="R218" s="68"/>
      <c r="S218" s="68"/>
      <c r="T218" s="68"/>
      <c r="U218" s="70"/>
      <c r="V218" s="70"/>
      <c r="W218" s="70"/>
      <c r="X218" s="70"/>
      <c r="Y218" s="70"/>
      <c r="Z218" s="70"/>
      <c r="AA218" s="70"/>
      <c r="AB218" s="70"/>
      <c r="AC218" s="62" t="str">
        <f t="shared" si="73"/>
        <v/>
      </c>
      <c r="AD218" s="62" t="str">
        <f t="shared" si="74"/>
        <v/>
      </c>
      <c r="AE218" s="62" t="str">
        <f t="shared" si="75"/>
        <v/>
      </c>
      <c r="AF218" s="62" t="str">
        <f t="shared" si="76"/>
        <v/>
      </c>
      <c r="AG218" s="62" t="str">
        <f t="shared" si="77"/>
        <v/>
      </c>
      <c r="AH218" s="63" t="str">
        <f>IF(AG218&lt;'Patient Data'!$AS$4,"Labs complete w/in 45 minutes","")</f>
        <v/>
      </c>
      <c r="AI218" s="62" t="str">
        <f t="shared" si="78"/>
        <v/>
      </c>
      <c r="AJ218" s="63" t="str">
        <f>IF(AI218&lt;'Patient Data'!$AU$4,"tPA w/in 60 minutes","")</f>
        <v/>
      </c>
      <c r="AK218" s="63" t="str">
        <f>IF(AY218&lt;'Patient Data'!$AY$4,"tPA w/in 3 hours","")</f>
        <v/>
      </c>
      <c r="AL218" s="63" t="str">
        <f>IF(AR218&lt;'Patient Data'!$AR$4,"LSN within 3.5 hours","")</f>
        <v/>
      </c>
      <c r="AM218" s="63" t="str">
        <f t="shared" si="69"/>
        <v>-0-0-1-25-214</v>
      </c>
      <c r="AR218" s="18" t="str">
        <f t="shared" si="70"/>
        <v/>
      </c>
      <c r="AS218" s="18" t="str">
        <f>IF(L218="","",AG218-'Patient Data'!$AS$4)</f>
        <v/>
      </c>
      <c r="AT218" s="19"/>
      <c r="AU218" s="18" t="str">
        <f>IF(M218="","",AI218-'Patient Data'!$AU$4)</f>
        <v/>
      </c>
      <c r="AW218" s="19"/>
      <c r="AX218" s="18" t="str">
        <f t="shared" si="71"/>
        <v/>
      </c>
      <c r="AY218" s="18" t="str">
        <f t="shared" si="72"/>
        <v/>
      </c>
      <c r="AZ218" s="19"/>
      <c r="BO218" s="62" t="str">
        <f t="shared" si="79"/>
        <v/>
      </c>
      <c r="BP218" s="62" t="str">
        <f t="shared" si="80"/>
        <v/>
      </c>
      <c r="BQ218" s="62" t="str">
        <f t="shared" si="81"/>
        <v/>
      </c>
      <c r="BR218" s="62" t="str">
        <f t="shared" si="82"/>
        <v/>
      </c>
      <c r="BS218" s="62" t="str">
        <f t="shared" si="83"/>
        <v/>
      </c>
      <c r="BT218" s="62" t="str">
        <f t="shared" si="84"/>
        <v/>
      </c>
      <c r="BU218" s="62" t="str">
        <f t="shared" si="85"/>
        <v/>
      </c>
      <c r="BV218" s="62" t="str">
        <f t="shared" si="86"/>
        <v/>
      </c>
      <c r="BW218" s="62" t="str">
        <f t="shared" si="87"/>
        <v/>
      </c>
    </row>
    <row r="219" spans="1:75" s="13" customFormat="1" ht="38.25" customHeight="1" thickBot="1">
      <c r="A219" s="49">
        <f t="shared" si="88"/>
        <v>0</v>
      </c>
      <c r="B219" s="49" t="str">
        <f t="shared" si="89"/>
        <v>1-25</v>
      </c>
      <c r="C219" s="34"/>
      <c r="D219" s="92" t="str">
        <f>$A219&amp;"-"&amp;$B219&amp;"-"&amp;TEXT(ROWS(D$5:D219),"000")</f>
        <v>0-1-25-215</v>
      </c>
      <c r="E219" s="4"/>
      <c r="F219" s="4"/>
      <c r="G219" s="4"/>
      <c r="H219" s="4"/>
      <c r="I219" s="27"/>
      <c r="J219" s="4"/>
      <c r="K219" s="4"/>
      <c r="L219" s="4"/>
      <c r="M219" s="4"/>
      <c r="N219" s="57"/>
      <c r="O219" s="61"/>
      <c r="P219" s="63"/>
      <c r="Q219" s="68"/>
      <c r="R219" s="68"/>
      <c r="S219" s="68"/>
      <c r="T219" s="68"/>
      <c r="U219" s="70"/>
      <c r="V219" s="70"/>
      <c r="W219" s="70"/>
      <c r="X219" s="70"/>
      <c r="Y219" s="70"/>
      <c r="Z219" s="70"/>
      <c r="AA219" s="70"/>
      <c r="AB219" s="70"/>
      <c r="AC219" s="62" t="str">
        <f t="shared" si="73"/>
        <v/>
      </c>
      <c r="AD219" s="62" t="str">
        <f t="shared" si="74"/>
        <v/>
      </c>
      <c r="AE219" s="62" t="str">
        <f t="shared" si="75"/>
        <v/>
      </c>
      <c r="AF219" s="62" t="str">
        <f t="shared" si="76"/>
        <v/>
      </c>
      <c r="AG219" s="62" t="str">
        <f t="shared" si="77"/>
        <v/>
      </c>
      <c r="AH219" s="63" t="str">
        <f>IF(AG219&lt;'Patient Data'!$AS$4,"Labs complete w/in 45 minutes","")</f>
        <v/>
      </c>
      <c r="AI219" s="62" t="str">
        <f t="shared" si="78"/>
        <v/>
      </c>
      <c r="AJ219" s="63" t="str">
        <f>IF(AI219&lt;'Patient Data'!$AU$4,"tPA w/in 60 minutes","")</f>
        <v/>
      </c>
      <c r="AK219" s="63" t="str">
        <f>IF(AY219&lt;'Patient Data'!$AY$4,"tPA w/in 3 hours","")</f>
        <v/>
      </c>
      <c r="AL219" s="63" t="str">
        <f>IF(AR219&lt;'Patient Data'!$AR$4,"LSN within 3.5 hours","")</f>
        <v/>
      </c>
      <c r="AM219" s="63" t="str">
        <f t="shared" si="69"/>
        <v>-0-0-1-25-215</v>
      </c>
      <c r="AR219" s="18" t="str">
        <f t="shared" si="70"/>
        <v/>
      </c>
      <c r="AS219" s="18" t="str">
        <f>IF(L219="","",AG219-'Patient Data'!$AS$4)</f>
        <v/>
      </c>
      <c r="AT219" s="19"/>
      <c r="AU219" s="18" t="str">
        <f>IF(M219="","",AI219-'Patient Data'!$AU$4)</f>
        <v/>
      </c>
      <c r="AW219" s="19"/>
      <c r="AX219" s="18" t="str">
        <f t="shared" si="71"/>
        <v/>
      </c>
      <c r="AY219" s="18" t="str">
        <f t="shared" si="72"/>
        <v/>
      </c>
      <c r="AZ219" s="19"/>
      <c r="BO219" s="62" t="str">
        <f t="shared" si="79"/>
        <v/>
      </c>
      <c r="BP219" s="62" t="str">
        <f t="shared" si="80"/>
        <v/>
      </c>
      <c r="BQ219" s="62" t="str">
        <f t="shared" si="81"/>
        <v/>
      </c>
      <c r="BR219" s="62" t="str">
        <f t="shared" si="82"/>
        <v/>
      </c>
      <c r="BS219" s="62" t="str">
        <f t="shared" si="83"/>
        <v/>
      </c>
      <c r="BT219" s="62" t="str">
        <f t="shared" si="84"/>
        <v/>
      </c>
      <c r="BU219" s="62" t="str">
        <f t="shared" si="85"/>
        <v/>
      </c>
      <c r="BV219" s="62" t="str">
        <f t="shared" si="86"/>
        <v/>
      </c>
      <c r="BW219" s="62" t="str">
        <f t="shared" si="87"/>
        <v/>
      </c>
    </row>
    <row r="220" spans="1:75" s="13" customFormat="1" ht="38.25" customHeight="1" thickBot="1">
      <c r="A220" s="49">
        <f t="shared" si="88"/>
        <v>0</v>
      </c>
      <c r="B220" s="49" t="str">
        <f t="shared" si="89"/>
        <v>1-25</v>
      </c>
      <c r="C220" s="34"/>
      <c r="D220" s="92" t="str">
        <f>$A220&amp;"-"&amp;$B220&amp;"-"&amp;TEXT(ROWS(D$5:D220),"000")</f>
        <v>0-1-25-216</v>
      </c>
      <c r="E220" s="4"/>
      <c r="F220" s="4"/>
      <c r="G220" s="4"/>
      <c r="H220" s="4"/>
      <c r="I220" s="27"/>
      <c r="J220" s="4"/>
      <c r="K220" s="4"/>
      <c r="L220" s="4"/>
      <c r="M220" s="4"/>
      <c r="N220" s="57"/>
      <c r="O220" s="61"/>
      <c r="P220" s="63"/>
      <c r="Q220" s="68"/>
      <c r="R220" s="68"/>
      <c r="S220" s="68"/>
      <c r="T220" s="68"/>
      <c r="U220" s="70"/>
      <c r="V220" s="70"/>
      <c r="W220" s="70"/>
      <c r="X220" s="70"/>
      <c r="Y220" s="70"/>
      <c r="Z220" s="70"/>
      <c r="AA220" s="70"/>
      <c r="AB220" s="70"/>
      <c r="AC220" s="62" t="str">
        <f t="shared" si="73"/>
        <v/>
      </c>
      <c r="AD220" s="62" t="str">
        <f t="shared" si="74"/>
        <v/>
      </c>
      <c r="AE220" s="62" t="str">
        <f t="shared" si="75"/>
        <v/>
      </c>
      <c r="AF220" s="62" t="str">
        <f t="shared" si="76"/>
        <v/>
      </c>
      <c r="AG220" s="62" t="str">
        <f t="shared" si="77"/>
        <v/>
      </c>
      <c r="AH220" s="63" t="str">
        <f>IF(AG220&lt;'Patient Data'!$AS$4,"Labs complete w/in 45 minutes","")</f>
        <v/>
      </c>
      <c r="AI220" s="62" t="str">
        <f t="shared" si="78"/>
        <v/>
      </c>
      <c r="AJ220" s="63" t="str">
        <f>IF(AI220&lt;'Patient Data'!$AU$4,"tPA w/in 60 minutes","")</f>
        <v/>
      </c>
      <c r="AK220" s="63" t="str">
        <f>IF(AY220&lt;'Patient Data'!$AY$4,"tPA w/in 3 hours","")</f>
        <v/>
      </c>
      <c r="AL220" s="63" t="str">
        <f>IF(AR220&lt;'Patient Data'!$AR$4,"LSN within 3.5 hours","")</f>
        <v/>
      </c>
      <c r="AM220" s="63" t="str">
        <f t="shared" si="69"/>
        <v>-0-0-1-25-216</v>
      </c>
      <c r="AR220" s="18" t="str">
        <f t="shared" si="70"/>
        <v/>
      </c>
      <c r="AS220" s="18" t="str">
        <f>IF(L220="","",AG220-'Patient Data'!$AS$4)</f>
        <v/>
      </c>
      <c r="AT220" s="19"/>
      <c r="AU220" s="18" t="str">
        <f>IF(M220="","",AI220-'Patient Data'!$AU$4)</f>
        <v/>
      </c>
      <c r="AW220" s="19"/>
      <c r="AX220" s="18" t="str">
        <f t="shared" si="71"/>
        <v/>
      </c>
      <c r="AY220" s="18" t="str">
        <f t="shared" si="72"/>
        <v/>
      </c>
      <c r="AZ220" s="19"/>
      <c r="BO220" s="62" t="str">
        <f t="shared" si="79"/>
        <v/>
      </c>
      <c r="BP220" s="62" t="str">
        <f t="shared" si="80"/>
        <v/>
      </c>
      <c r="BQ220" s="62" t="str">
        <f t="shared" si="81"/>
        <v/>
      </c>
      <c r="BR220" s="62" t="str">
        <f t="shared" si="82"/>
        <v/>
      </c>
      <c r="BS220" s="62" t="str">
        <f t="shared" si="83"/>
        <v/>
      </c>
      <c r="BT220" s="62" t="str">
        <f t="shared" si="84"/>
        <v/>
      </c>
      <c r="BU220" s="62" t="str">
        <f t="shared" si="85"/>
        <v/>
      </c>
      <c r="BV220" s="62" t="str">
        <f t="shared" si="86"/>
        <v/>
      </c>
      <c r="BW220" s="62" t="str">
        <f t="shared" si="87"/>
        <v/>
      </c>
    </row>
    <row r="221" spans="1:75" s="13" customFormat="1" ht="38.25" customHeight="1" thickBot="1">
      <c r="A221" s="49">
        <f t="shared" si="88"/>
        <v>0</v>
      </c>
      <c r="B221" s="49" t="str">
        <f t="shared" si="89"/>
        <v>1-25</v>
      </c>
      <c r="C221" s="34"/>
      <c r="D221" s="92" t="str">
        <f>$A221&amp;"-"&amp;$B221&amp;"-"&amp;TEXT(ROWS(D$5:D221),"000")</f>
        <v>0-1-25-217</v>
      </c>
      <c r="E221" s="4"/>
      <c r="F221" s="4"/>
      <c r="G221" s="4"/>
      <c r="H221" s="4"/>
      <c r="I221" s="27"/>
      <c r="J221" s="4"/>
      <c r="K221" s="4"/>
      <c r="L221" s="4"/>
      <c r="M221" s="4"/>
      <c r="N221" s="57"/>
      <c r="O221" s="61"/>
      <c r="P221" s="63"/>
      <c r="Q221" s="68"/>
      <c r="R221" s="68"/>
      <c r="S221" s="68"/>
      <c r="T221" s="68"/>
      <c r="U221" s="70"/>
      <c r="V221" s="70"/>
      <c r="W221" s="70"/>
      <c r="X221" s="70"/>
      <c r="Y221" s="70"/>
      <c r="Z221" s="70"/>
      <c r="AA221" s="70"/>
      <c r="AB221" s="70"/>
      <c r="AC221" s="62" t="str">
        <f t="shared" si="73"/>
        <v/>
      </c>
      <c r="AD221" s="62" t="str">
        <f t="shared" si="74"/>
        <v/>
      </c>
      <c r="AE221" s="62" t="str">
        <f t="shared" si="75"/>
        <v/>
      </c>
      <c r="AF221" s="62" t="str">
        <f t="shared" si="76"/>
        <v/>
      </c>
      <c r="AG221" s="62" t="str">
        <f t="shared" si="77"/>
        <v/>
      </c>
      <c r="AH221" s="63" t="str">
        <f>IF(AG221&lt;'Patient Data'!$AS$4,"Labs complete w/in 45 minutes","")</f>
        <v/>
      </c>
      <c r="AI221" s="62" t="str">
        <f t="shared" si="78"/>
        <v/>
      </c>
      <c r="AJ221" s="63" t="str">
        <f>IF(AI221&lt;'Patient Data'!$AU$4,"tPA w/in 60 minutes","")</f>
        <v/>
      </c>
      <c r="AK221" s="63" t="str">
        <f>IF(AY221&lt;'Patient Data'!$AY$4,"tPA w/in 3 hours","")</f>
        <v/>
      </c>
      <c r="AL221" s="63" t="str">
        <f>IF(AR221&lt;'Patient Data'!$AR$4,"LSN within 3.5 hours","")</f>
        <v/>
      </c>
      <c r="AM221" s="63" t="str">
        <f t="shared" si="69"/>
        <v>-0-0-1-25-217</v>
      </c>
      <c r="AR221" s="18" t="str">
        <f t="shared" si="70"/>
        <v/>
      </c>
      <c r="AS221" s="18" t="str">
        <f>IF(L221="","",AG221-'Patient Data'!$AS$4)</f>
        <v/>
      </c>
      <c r="AT221" s="19"/>
      <c r="AU221" s="18" t="str">
        <f>IF(M221="","",AI221-'Patient Data'!$AU$4)</f>
        <v/>
      </c>
      <c r="AW221" s="19"/>
      <c r="AX221" s="18" t="str">
        <f t="shared" si="71"/>
        <v/>
      </c>
      <c r="AY221" s="18" t="str">
        <f t="shared" si="72"/>
        <v/>
      </c>
      <c r="AZ221" s="19"/>
      <c r="BO221" s="62" t="str">
        <f t="shared" si="79"/>
        <v/>
      </c>
      <c r="BP221" s="62" t="str">
        <f t="shared" si="80"/>
        <v/>
      </c>
      <c r="BQ221" s="62" t="str">
        <f t="shared" si="81"/>
        <v/>
      </c>
      <c r="BR221" s="62" t="str">
        <f t="shared" si="82"/>
        <v/>
      </c>
      <c r="BS221" s="62" t="str">
        <f t="shared" si="83"/>
        <v/>
      </c>
      <c r="BT221" s="62" t="str">
        <f t="shared" si="84"/>
        <v/>
      </c>
      <c r="BU221" s="62" t="str">
        <f t="shared" si="85"/>
        <v/>
      </c>
      <c r="BV221" s="62" t="str">
        <f t="shared" si="86"/>
        <v/>
      </c>
      <c r="BW221" s="62" t="str">
        <f t="shared" si="87"/>
        <v/>
      </c>
    </row>
    <row r="222" spans="1:75" s="13" customFormat="1" ht="38.25" customHeight="1" thickBot="1">
      <c r="A222" s="49">
        <f t="shared" si="88"/>
        <v>0</v>
      </c>
      <c r="B222" s="49" t="str">
        <f t="shared" si="89"/>
        <v>1-25</v>
      </c>
      <c r="C222" s="34"/>
      <c r="D222" s="92" t="str">
        <f>$A222&amp;"-"&amp;$B222&amp;"-"&amp;TEXT(ROWS(D$5:D222),"000")</f>
        <v>0-1-25-218</v>
      </c>
      <c r="E222" s="4"/>
      <c r="F222" s="4"/>
      <c r="G222" s="4"/>
      <c r="H222" s="4"/>
      <c r="I222" s="27"/>
      <c r="J222" s="4"/>
      <c r="K222" s="4"/>
      <c r="L222" s="4"/>
      <c r="M222" s="4"/>
      <c r="N222" s="57"/>
      <c r="O222" s="61"/>
      <c r="P222" s="63"/>
      <c r="Q222" s="68"/>
      <c r="R222" s="68"/>
      <c r="S222" s="68"/>
      <c r="T222" s="68"/>
      <c r="U222" s="70"/>
      <c r="V222" s="70"/>
      <c r="W222" s="70"/>
      <c r="X222" s="70"/>
      <c r="Y222" s="70"/>
      <c r="Z222" s="70"/>
      <c r="AA222" s="70"/>
      <c r="AB222" s="70"/>
      <c r="AC222" s="62" t="str">
        <f t="shared" si="73"/>
        <v/>
      </c>
      <c r="AD222" s="62" t="str">
        <f t="shared" si="74"/>
        <v/>
      </c>
      <c r="AE222" s="62" t="str">
        <f t="shared" si="75"/>
        <v/>
      </c>
      <c r="AF222" s="62" t="str">
        <f t="shared" si="76"/>
        <v/>
      </c>
      <c r="AG222" s="62" t="str">
        <f t="shared" si="77"/>
        <v/>
      </c>
      <c r="AH222" s="63" t="str">
        <f>IF(AG222&lt;'Patient Data'!$AS$4,"Labs complete w/in 45 minutes","")</f>
        <v/>
      </c>
      <c r="AI222" s="62" t="str">
        <f t="shared" si="78"/>
        <v/>
      </c>
      <c r="AJ222" s="63" t="str">
        <f>IF(AI222&lt;'Patient Data'!$AU$4,"tPA w/in 60 minutes","")</f>
        <v/>
      </c>
      <c r="AK222" s="63" t="str">
        <f>IF(AY222&lt;'Patient Data'!$AY$4,"tPA w/in 3 hours","")</f>
        <v/>
      </c>
      <c r="AL222" s="63" t="str">
        <f>IF(AR222&lt;'Patient Data'!$AR$4,"LSN within 3.5 hours","")</f>
        <v/>
      </c>
      <c r="AM222" s="63" t="str">
        <f t="shared" si="69"/>
        <v>-0-0-1-25-218</v>
      </c>
      <c r="AR222" s="18" t="str">
        <f t="shared" si="70"/>
        <v/>
      </c>
      <c r="AS222" s="18" t="str">
        <f>IF(L222="","",AG222-'Patient Data'!$AS$4)</f>
        <v/>
      </c>
      <c r="AT222" s="19"/>
      <c r="AU222" s="18" t="str">
        <f>IF(M222="","",AI222-'Patient Data'!$AU$4)</f>
        <v/>
      </c>
      <c r="AW222" s="19"/>
      <c r="AX222" s="18" t="str">
        <f t="shared" si="71"/>
        <v/>
      </c>
      <c r="AY222" s="18" t="str">
        <f t="shared" si="72"/>
        <v/>
      </c>
      <c r="AZ222" s="19"/>
      <c r="BO222" s="62" t="str">
        <f t="shared" si="79"/>
        <v/>
      </c>
      <c r="BP222" s="62" t="str">
        <f t="shared" si="80"/>
        <v/>
      </c>
      <c r="BQ222" s="62" t="str">
        <f t="shared" si="81"/>
        <v/>
      </c>
      <c r="BR222" s="62" t="str">
        <f t="shared" si="82"/>
        <v/>
      </c>
      <c r="BS222" s="62" t="str">
        <f t="shared" si="83"/>
        <v/>
      </c>
      <c r="BT222" s="62" t="str">
        <f t="shared" si="84"/>
        <v/>
      </c>
      <c r="BU222" s="62" t="str">
        <f t="shared" si="85"/>
        <v/>
      </c>
      <c r="BV222" s="62" t="str">
        <f t="shared" si="86"/>
        <v/>
      </c>
      <c r="BW222" s="62" t="str">
        <f t="shared" si="87"/>
        <v/>
      </c>
    </row>
    <row r="223" spans="1:75" s="13" customFormat="1" ht="38.25" customHeight="1" thickBot="1">
      <c r="A223" s="49">
        <f t="shared" si="88"/>
        <v>0</v>
      </c>
      <c r="B223" s="49" t="str">
        <f t="shared" si="89"/>
        <v>1-25</v>
      </c>
      <c r="C223" s="34"/>
      <c r="D223" s="92" t="str">
        <f>$A223&amp;"-"&amp;$B223&amp;"-"&amp;TEXT(ROWS(D$5:D223),"000")</f>
        <v>0-1-25-219</v>
      </c>
      <c r="E223" s="4"/>
      <c r="F223" s="4"/>
      <c r="G223" s="4"/>
      <c r="H223" s="4"/>
      <c r="I223" s="27"/>
      <c r="J223" s="4"/>
      <c r="K223" s="4"/>
      <c r="L223" s="4"/>
      <c r="M223" s="4"/>
      <c r="N223" s="57"/>
      <c r="O223" s="61"/>
      <c r="P223" s="63"/>
      <c r="Q223" s="68"/>
      <c r="R223" s="68"/>
      <c r="S223" s="68"/>
      <c r="T223" s="68"/>
      <c r="U223" s="70"/>
      <c r="V223" s="70"/>
      <c r="W223" s="70"/>
      <c r="X223" s="70"/>
      <c r="Y223" s="70"/>
      <c r="Z223" s="70"/>
      <c r="AA223" s="70"/>
      <c r="AB223" s="70"/>
      <c r="AC223" s="62" t="str">
        <f t="shared" si="73"/>
        <v/>
      </c>
      <c r="AD223" s="62" t="str">
        <f t="shared" si="74"/>
        <v/>
      </c>
      <c r="AE223" s="62" t="str">
        <f t="shared" si="75"/>
        <v/>
      </c>
      <c r="AF223" s="62" t="str">
        <f t="shared" si="76"/>
        <v/>
      </c>
      <c r="AG223" s="62" t="str">
        <f t="shared" si="77"/>
        <v/>
      </c>
      <c r="AH223" s="63" t="str">
        <f>IF(AG223&lt;'Patient Data'!$AS$4,"Labs complete w/in 45 minutes","")</f>
        <v/>
      </c>
      <c r="AI223" s="62" t="str">
        <f t="shared" si="78"/>
        <v/>
      </c>
      <c r="AJ223" s="63" t="str">
        <f>IF(AI223&lt;'Patient Data'!$AU$4,"tPA w/in 60 minutes","")</f>
        <v/>
      </c>
      <c r="AK223" s="63" t="str">
        <f>IF(AY223&lt;'Patient Data'!$AY$4,"tPA w/in 3 hours","")</f>
        <v/>
      </c>
      <c r="AL223" s="63" t="str">
        <f>IF(AR223&lt;'Patient Data'!$AR$4,"LSN within 3.5 hours","")</f>
        <v/>
      </c>
      <c r="AM223" s="63" t="str">
        <f t="shared" si="69"/>
        <v>-0-0-1-25-219</v>
      </c>
      <c r="AR223" s="18" t="str">
        <f t="shared" si="70"/>
        <v/>
      </c>
      <c r="AS223" s="18" t="str">
        <f>IF(L223="","",AG223-'Patient Data'!$AS$4)</f>
        <v/>
      </c>
      <c r="AT223" s="19"/>
      <c r="AU223" s="18" t="str">
        <f>IF(M223="","",AI223-'Patient Data'!$AU$4)</f>
        <v/>
      </c>
      <c r="AW223" s="19"/>
      <c r="AX223" s="18" t="str">
        <f t="shared" si="71"/>
        <v/>
      </c>
      <c r="AY223" s="18" t="str">
        <f t="shared" si="72"/>
        <v/>
      </c>
      <c r="AZ223" s="19"/>
      <c r="BO223" s="62" t="str">
        <f t="shared" si="79"/>
        <v/>
      </c>
      <c r="BP223" s="62" t="str">
        <f t="shared" si="80"/>
        <v/>
      </c>
      <c r="BQ223" s="62" t="str">
        <f t="shared" si="81"/>
        <v/>
      </c>
      <c r="BR223" s="62" t="str">
        <f t="shared" si="82"/>
        <v/>
      </c>
      <c r="BS223" s="62" t="str">
        <f t="shared" si="83"/>
        <v/>
      </c>
      <c r="BT223" s="62" t="str">
        <f t="shared" si="84"/>
        <v/>
      </c>
      <c r="BU223" s="62" t="str">
        <f t="shared" si="85"/>
        <v/>
      </c>
      <c r="BV223" s="62" t="str">
        <f t="shared" si="86"/>
        <v/>
      </c>
      <c r="BW223" s="62" t="str">
        <f t="shared" si="87"/>
        <v/>
      </c>
    </row>
    <row r="224" spans="1:75" s="13" customFormat="1" ht="38.25" customHeight="1" thickBot="1">
      <c r="A224" s="49">
        <f t="shared" si="88"/>
        <v>0</v>
      </c>
      <c r="B224" s="49" t="str">
        <f t="shared" si="89"/>
        <v>1-25</v>
      </c>
      <c r="C224" s="34"/>
      <c r="D224" s="92" t="str">
        <f>$A224&amp;"-"&amp;$B224&amp;"-"&amp;TEXT(ROWS(D$5:D224),"000")</f>
        <v>0-1-25-220</v>
      </c>
      <c r="E224" s="4"/>
      <c r="F224" s="4"/>
      <c r="G224" s="4"/>
      <c r="H224" s="4"/>
      <c r="I224" s="27"/>
      <c r="J224" s="4"/>
      <c r="K224" s="4"/>
      <c r="L224" s="4"/>
      <c r="M224" s="4"/>
      <c r="N224" s="57"/>
      <c r="O224" s="61"/>
      <c r="P224" s="63"/>
      <c r="Q224" s="68"/>
      <c r="R224" s="68"/>
      <c r="S224" s="68"/>
      <c r="T224" s="68"/>
      <c r="U224" s="70"/>
      <c r="V224" s="70"/>
      <c r="W224" s="70"/>
      <c r="X224" s="70"/>
      <c r="Y224" s="70"/>
      <c r="Z224" s="70"/>
      <c r="AA224" s="70"/>
      <c r="AB224" s="70"/>
      <c r="AC224" s="62" t="str">
        <f t="shared" si="73"/>
        <v/>
      </c>
      <c r="AD224" s="62" t="str">
        <f t="shared" si="74"/>
        <v/>
      </c>
      <c r="AE224" s="62" t="str">
        <f t="shared" si="75"/>
        <v/>
      </c>
      <c r="AF224" s="62" t="str">
        <f t="shared" si="76"/>
        <v/>
      </c>
      <c r="AG224" s="62" t="str">
        <f t="shared" si="77"/>
        <v/>
      </c>
      <c r="AH224" s="63" t="str">
        <f>IF(AG224&lt;'Patient Data'!$AS$4,"Labs complete w/in 45 minutes","")</f>
        <v/>
      </c>
      <c r="AI224" s="62" t="str">
        <f t="shared" si="78"/>
        <v/>
      </c>
      <c r="AJ224" s="63" t="str">
        <f>IF(AI224&lt;'Patient Data'!$AU$4,"tPA w/in 60 minutes","")</f>
        <v/>
      </c>
      <c r="AK224" s="63" t="str">
        <f>IF(AY224&lt;'Patient Data'!$AY$4,"tPA w/in 3 hours","")</f>
        <v/>
      </c>
      <c r="AL224" s="63" t="str">
        <f>IF(AR224&lt;'Patient Data'!$AR$4,"LSN within 3.5 hours","")</f>
        <v/>
      </c>
      <c r="AM224" s="63" t="str">
        <f t="shared" si="69"/>
        <v>-0-0-1-25-220</v>
      </c>
      <c r="AR224" s="18" t="str">
        <f t="shared" si="70"/>
        <v/>
      </c>
      <c r="AS224" s="18" t="str">
        <f>IF(L224="","",AG224-'Patient Data'!$AS$4)</f>
        <v/>
      </c>
      <c r="AT224" s="19"/>
      <c r="AU224" s="18" t="str">
        <f>IF(M224="","",AI224-'Patient Data'!$AU$4)</f>
        <v/>
      </c>
      <c r="AW224" s="19"/>
      <c r="AX224" s="18" t="str">
        <f t="shared" si="71"/>
        <v/>
      </c>
      <c r="AY224" s="18" t="str">
        <f t="shared" si="72"/>
        <v/>
      </c>
      <c r="AZ224" s="19"/>
      <c r="BO224" s="62" t="str">
        <f t="shared" si="79"/>
        <v/>
      </c>
      <c r="BP224" s="62" t="str">
        <f t="shared" si="80"/>
        <v/>
      </c>
      <c r="BQ224" s="62" t="str">
        <f t="shared" si="81"/>
        <v/>
      </c>
      <c r="BR224" s="62" t="str">
        <f t="shared" si="82"/>
        <v/>
      </c>
      <c r="BS224" s="62" t="str">
        <f t="shared" si="83"/>
        <v/>
      </c>
      <c r="BT224" s="62" t="str">
        <f t="shared" si="84"/>
        <v/>
      </c>
      <c r="BU224" s="62" t="str">
        <f t="shared" si="85"/>
        <v/>
      </c>
      <c r="BV224" s="62" t="str">
        <f t="shared" si="86"/>
        <v/>
      </c>
      <c r="BW224" s="62" t="str">
        <f t="shared" si="87"/>
        <v/>
      </c>
    </row>
    <row r="225" spans="1:75" s="13" customFormat="1" ht="38.25" customHeight="1" thickBot="1">
      <c r="A225" s="49">
        <f t="shared" si="88"/>
        <v>0</v>
      </c>
      <c r="B225" s="49" t="str">
        <f t="shared" si="89"/>
        <v>1-25</v>
      </c>
      <c r="C225" s="34"/>
      <c r="D225" s="92" t="str">
        <f>$A225&amp;"-"&amp;$B225&amp;"-"&amp;TEXT(ROWS(D$5:D225),"000")</f>
        <v>0-1-25-221</v>
      </c>
      <c r="E225" s="4"/>
      <c r="F225" s="4"/>
      <c r="G225" s="4"/>
      <c r="H225" s="4"/>
      <c r="I225" s="27"/>
      <c r="J225" s="4"/>
      <c r="K225" s="4"/>
      <c r="L225" s="4"/>
      <c r="M225" s="4"/>
      <c r="N225" s="57"/>
      <c r="O225" s="61"/>
      <c r="P225" s="63"/>
      <c r="Q225" s="68"/>
      <c r="R225" s="68"/>
      <c r="S225" s="68"/>
      <c r="T225" s="68"/>
      <c r="U225" s="70"/>
      <c r="V225" s="70"/>
      <c r="W225" s="70"/>
      <c r="X225" s="70"/>
      <c r="Y225" s="70"/>
      <c r="Z225" s="70"/>
      <c r="AA225" s="70"/>
      <c r="AB225" s="70"/>
      <c r="AC225" s="62" t="str">
        <f t="shared" si="73"/>
        <v/>
      </c>
      <c r="AD225" s="62" t="str">
        <f t="shared" si="74"/>
        <v/>
      </c>
      <c r="AE225" s="62" t="str">
        <f t="shared" si="75"/>
        <v/>
      </c>
      <c r="AF225" s="62" t="str">
        <f t="shared" si="76"/>
        <v/>
      </c>
      <c r="AG225" s="62" t="str">
        <f t="shared" si="77"/>
        <v/>
      </c>
      <c r="AH225" s="63" t="str">
        <f>IF(AG225&lt;'Patient Data'!$AS$4,"Labs complete w/in 45 minutes","")</f>
        <v/>
      </c>
      <c r="AI225" s="62" t="str">
        <f t="shared" si="78"/>
        <v/>
      </c>
      <c r="AJ225" s="63" t="str">
        <f>IF(AI225&lt;'Patient Data'!$AU$4,"tPA w/in 60 minutes","")</f>
        <v/>
      </c>
      <c r="AK225" s="63" t="str">
        <f>IF(AY225&lt;'Patient Data'!$AY$4,"tPA w/in 3 hours","")</f>
        <v/>
      </c>
      <c r="AL225" s="63" t="str">
        <f>IF(AR225&lt;'Patient Data'!$AR$4,"LSN within 3.5 hours","")</f>
        <v/>
      </c>
      <c r="AM225" s="63" t="str">
        <f t="shared" si="69"/>
        <v>-0-0-1-25-221</v>
      </c>
      <c r="AR225" s="18" t="str">
        <f t="shared" si="70"/>
        <v/>
      </c>
      <c r="AS225" s="18" t="str">
        <f>IF(L225="","",AG225-'Patient Data'!$AS$4)</f>
        <v/>
      </c>
      <c r="AT225" s="19"/>
      <c r="AU225" s="18" t="str">
        <f>IF(M225="","",AI225-'Patient Data'!$AU$4)</f>
        <v/>
      </c>
      <c r="AW225" s="19"/>
      <c r="AX225" s="18" t="str">
        <f t="shared" si="71"/>
        <v/>
      </c>
      <c r="AY225" s="18" t="str">
        <f t="shared" si="72"/>
        <v/>
      </c>
      <c r="AZ225" s="19"/>
      <c r="BO225" s="62" t="str">
        <f t="shared" si="79"/>
        <v/>
      </c>
      <c r="BP225" s="62" t="str">
        <f t="shared" si="80"/>
        <v/>
      </c>
      <c r="BQ225" s="62" t="str">
        <f t="shared" si="81"/>
        <v/>
      </c>
      <c r="BR225" s="62" t="str">
        <f t="shared" si="82"/>
        <v/>
      </c>
      <c r="BS225" s="62" t="str">
        <f t="shared" si="83"/>
        <v/>
      </c>
      <c r="BT225" s="62" t="str">
        <f t="shared" si="84"/>
        <v/>
      </c>
      <c r="BU225" s="62" t="str">
        <f t="shared" si="85"/>
        <v/>
      </c>
      <c r="BV225" s="62" t="str">
        <f t="shared" si="86"/>
        <v/>
      </c>
      <c r="BW225" s="62" t="str">
        <f t="shared" si="87"/>
        <v/>
      </c>
    </row>
    <row r="226" spans="1:75" s="13" customFormat="1" ht="38.25" customHeight="1" thickBot="1">
      <c r="A226" s="49">
        <f t="shared" si="88"/>
        <v>0</v>
      </c>
      <c r="B226" s="49" t="str">
        <f t="shared" si="89"/>
        <v>1-25</v>
      </c>
      <c r="C226" s="34"/>
      <c r="D226" s="92" t="str">
        <f>$A226&amp;"-"&amp;$B226&amp;"-"&amp;TEXT(ROWS(D$5:D226),"000")</f>
        <v>0-1-25-222</v>
      </c>
      <c r="E226" s="4"/>
      <c r="F226" s="4"/>
      <c r="G226" s="4"/>
      <c r="H226" s="4"/>
      <c r="I226" s="27"/>
      <c r="J226" s="4"/>
      <c r="K226" s="4"/>
      <c r="L226" s="4"/>
      <c r="M226" s="4"/>
      <c r="N226" s="57"/>
      <c r="O226" s="61"/>
      <c r="P226" s="63"/>
      <c r="Q226" s="68"/>
      <c r="R226" s="68"/>
      <c r="S226" s="68"/>
      <c r="T226" s="68"/>
      <c r="U226" s="70"/>
      <c r="V226" s="70"/>
      <c r="W226" s="70"/>
      <c r="X226" s="70"/>
      <c r="Y226" s="70"/>
      <c r="Z226" s="70"/>
      <c r="AA226" s="70"/>
      <c r="AB226" s="70"/>
      <c r="AC226" s="62" t="str">
        <f t="shared" si="73"/>
        <v/>
      </c>
      <c r="AD226" s="62" t="str">
        <f t="shared" si="74"/>
        <v/>
      </c>
      <c r="AE226" s="62" t="str">
        <f t="shared" si="75"/>
        <v/>
      </c>
      <c r="AF226" s="62" t="str">
        <f t="shared" si="76"/>
        <v/>
      </c>
      <c r="AG226" s="62" t="str">
        <f t="shared" si="77"/>
        <v/>
      </c>
      <c r="AH226" s="63" t="str">
        <f>IF(AG226&lt;'Patient Data'!$AS$4,"Labs complete w/in 45 minutes","")</f>
        <v/>
      </c>
      <c r="AI226" s="62" t="str">
        <f t="shared" si="78"/>
        <v/>
      </c>
      <c r="AJ226" s="63" t="str">
        <f>IF(AI226&lt;'Patient Data'!$AU$4,"tPA w/in 60 minutes","")</f>
        <v/>
      </c>
      <c r="AK226" s="63" t="str">
        <f>IF(AY226&lt;'Patient Data'!$AY$4,"tPA w/in 3 hours","")</f>
        <v/>
      </c>
      <c r="AL226" s="63" t="str">
        <f>IF(AR226&lt;'Patient Data'!$AR$4,"LSN within 3.5 hours","")</f>
        <v/>
      </c>
      <c r="AM226" s="63" t="str">
        <f t="shared" si="69"/>
        <v>-0-0-1-25-222</v>
      </c>
      <c r="AR226" s="18" t="str">
        <f t="shared" si="70"/>
        <v/>
      </c>
      <c r="AS226" s="18" t="str">
        <f>IF(L226="","",AG226-'Patient Data'!$AS$4)</f>
        <v/>
      </c>
      <c r="AT226" s="19"/>
      <c r="AU226" s="18" t="str">
        <f>IF(M226="","",AI226-'Patient Data'!$AU$4)</f>
        <v/>
      </c>
      <c r="AW226" s="19"/>
      <c r="AX226" s="18" t="str">
        <f t="shared" si="71"/>
        <v/>
      </c>
      <c r="AY226" s="18" t="str">
        <f t="shared" si="72"/>
        <v/>
      </c>
      <c r="AZ226" s="19"/>
      <c r="BO226" s="62" t="str">
        <f t="shared" si="79"/>
        <v/>
      </c>
      <c r="BP226" s="62" t="str">
        <f t="shared" si="80"/>
        <v/>
      </c>
      <c r="BQ226" s="62" t="str">
        <f t="shared" si="81"/>
        <v/>
      </c>
      <c r="BR226" s="62" t="str">
        <f t="shared" si="82"/>
        <v/>
      </c>
      <c r="BS226" s="62" t="str">
        <f t="shared" si="83"/>
        <v/>
      </c>
      <c r="BT226" s="62" t="str">
        <f t="shared" si="84"/>
        <v/>
      </c>
      <c r="BU226" s="62" t="str">
        <f t="shared" si="85"/>
        <v/>
      </c>
      <c r="BV226" s="62" t="str">
        <f t="shared" si="86"/>
        <v/>
      </c>
      <c r="BW226" s="62" t="str">
        <f t="shared" si="87"/>
        <v/>
      </c>
    </row>
    <row r="227" spans="1:75" s="13" customFormat="1" ht="38.25" customHeight="1" thickBot="1">
      <c r="A227" s="49">
        <f t="shared" si="88"/>
        <v>0</v>
      </c>
      <c r="B227" s="49" t="str">
        <f t="shared" si="89"/>
        <v>1-25</v>
      </c>
      <c r="C227" s="34"/>
      <c r="D227" s="92" t="str">
        <f>$A227&amp;"-"&amp;$B227&amp;"-"&amp;TEXT(ROWS(D$5:D227),"000")</f>
        <v>0-1-25-223</v>
      </c>
      <c r="E227" s="4"/>
      <c r="F227" s="4"/>
      <c r="G227" s="4"/>
      <c r="H227" s="4"/>
      <c r="I227" s="27"/>
      <c r="J227" s="4"/>
      <c r="K227" s="4"/>
      <c r="L227" s="4"/>
      <c r="M227" s="4"/>
      <c r="N227" s="57"/>
      <c r="O227" s="61"/>
      <c r="P227" s="63"/>
      <c r="Q227" s="68"/>
      <c r="R227" s="68"/>
      <c r="S227" s="68"/>
      <c r="T227" s="68"/>
      <c r="U227" s="70"/>
      <c r="V227" s="70"/>
      <c r="W227" s="70"/>
      <c r="X227" s="70"/>
      <c r="Y227" s="70"/>
      <c r="Z227" s="70"/>
      <c r="AA227" s="70"/>
      <c r="AB227" s="70"/>
      <c r="AC227" s="62" t="str">
        <f t="shared" si="73"/>
        <v/>
      </c>
      <c r="AD227" s="62" t="str">
        <f t="shared" si="74"/>
        <v/>
      </c>
      <c r="AE227" s="62" t="str">
        <f t="shared" si="75"/>
        <v/>
      </c>
      <c r="AF227" s="62" t="str">
        <f t="shared" si="76"/>
        <v/>
      </c>
      <c r="AG227" s="62" t="str">
        <f t="shared" si="77"/>
        <v/>
      </c>
      <c r="AH227" s="63" t="str">
        <f>IF(AG227&lt;'Patient Data'!$AS$4,"Labs complete w/in 45 minutes","")</f>
        <v/>
      </c>
      <c r="AI227" s="62" t="str">
        <f t="shared" si="78"/>
        <v/>
      </c>
      <c r="AJ227" s="63" t="str">
        <f>IF(AI227&lt;'Patient Data'!$AU$4,"tPA w/in 60 minutes","")</f>
        <v/>
      </c>
      <c r="AK227" s="63" t="str">
        <f>IF(AY227&lt;'Patient Data'!$AY$4,"tPA w/in 3 hours","")</f>
        <v/>
      </c>
      <c r="AL227" s="63" t="str">
        <f>IF(AR227&lt;'Patient Data'!$AR$4,"LSN within 3.5 hours","")</f>
        <v/>
      </c>
      <c r="AM227" s="63" t="str">
        <f t="shared" si="69"/>
        <v>-0-0-1-25-223</v>
      </c>
      <c r="AR227" s="18" t="str">
        <f t="shared" si="70"/>
        <v/>
      </c>
      <c r="AS227" s="18" t="str">
        <f>IF(L227="","",AG227-'Patient Data'!$AS$4)</f>
        <v/>
      </c>
      <c r="AT227" s="19"/>
      <c r="AU227" s="18" t="str">
        <f>IF(M227="","",AI227-'Patient Data'!$AU$4)</f>
        <v/>
      </c>
      <c r="AW227" s="19"/>
      <c r="AX227" s="18" t="str">
        <f t="shared" si="71"/>
        <v/>
      </c>
      <c r="AY227" s="18" t="str">
        <f t="shared" si="72"/>
        <v/>
      </c>
      <c r="AZ227" s="19"/>
      <c r="BO227" s="62" t="str">
        <f t="shared" si="79"/>
        <v/>
      </c>
      <c r="BP227" s="62" t="str">
        <f t="shared" si="80"/>
        <v/>
      </c>
      <c r="BQ227" s="62" t="str">
        <f t="shared" si="81"/>
        <v/>
      </c>
      <c r="BR227" s="62" t="str">
        <f t="shared" si="82"/>
        <v/>
      </c>
      <c r="BS227" s="62" t="str">
        <f t="shared" si="83"/>
        <v/>
      </c>
      <c r="BT227" s="62" t="str">
        <f t="shared" si="84"/>
        <v/>
      </c>
      <c r="BU227" s="62" t="str">
        <f t="shared" si="85"/>
        <v/>
      </c>
      <c r="BV227" s="62" t="str">
        <f t="shared" si="86"/>
        <v/>
      </c>
      <c r="BW227" s="62" t="str">
        <f t="shared" si="87"/>
        <v/>
      </c>
    </row>
    <row r="228" spans="1:75" s="13" customFormat="1" ht="38.25" customHeight="1" thickBot="1">
      <c r="A228" s="49">
        <f t="shared" si="88"/>
        <v>0</v>
      </c>
      <c r="B228" s="49" t="str">
        <f t="shared" si="89"/>
        <v>1-25</v>
      </c>
      <c r="C228" s="34"/>
      <c r="D228" s="92" t="str">
        <f>$A228&amp;"-"&amp;$B228&amp;"-"&amp;TEXT(ROWS(D$5:D228),"000")</f>
        <v>0-1-25-224</v>
      </c>
      <c r="E228" s="4"/>
      <c r="F228" s="4"/>
      <c r="G228" s="4"/>
      <c r="H228" s="4"/>
      <c r="I228" s="27"/>
      <c r="J228" s="4"/>
      <c r="K228" s="4"/>
      <c r="L228" s="4"/>
      <c r="M228" s="4"/>
      <c r="N228" s="57"/>
      <c r="O228" s="61"/>
      <c r="P228" s="63"/>
      <c r="Q228" s="68"/>
      <c r="R228" s="68"/>
      <c r="S228" s="68"/>
      <c r="T228" s="68"/>
      <c r="U228" s="70"/>
      <c r="V228" s="70"/>
      <c r="W228" s="70"/>
      <c r="X228" s="70"/>
      <c r="Y228" s="70"/>
      <c r="Z228" s="70"/>
      <c r="AA228" s="70"/>
      <c r="AB228" s="70"/>
      <c r="AC228" s="62" t="str">
        <f t="shared" si="73"/>
        <v/>
      </c>
      <c r="AD228" s="62" t="str">
        <f t="shared" si="74"/>
        <v/>
      </c>
      <c r="AE228" s="62" t="str">
        <f t="shared" si="75"/>
        <v/>
      </c>
      <c r="AF228" s="62" t="str">
        <f t="shared" si="76"/>
        <v/>
      </c>
      <c r="AG228" s="62" t="str">
        <f t="shared" si="77"/>
        <v/>
      </c>
      <c r="AH228" s="63" t="str">
        <f>IF(AG228&lt;'Patient Data'!$AS$4,"Labs complete w/in 45 minutes","")</f>
        <v/>
      </c>
      <c r="AI228" s="62" t="str">
        <f t="shared" si="78"/>
        <v/>
      </c>
      <c r="AJ228" s="63" t="str">
        <f>IF(AI228&lt;'Patient Data'!$AU$4,"tPA w/in 60 minutes","")</f>
        <v/>
      </c>
      <c r="AK228" s="63" t="str">
        <f>IF(AY228&lt;'Patient Data'!$AY$4,"tPA w/in 3 hours","")</f>
        <v/>
      </c>
      <c r="AL228" s="63" t="str">
        <f>IF(AR228&lt;'Patient Data'!$AR$4,"LSN within 3.5 hours","")</f>
        <v/>
      </c>
      <c r="AM228" s="63" t="str">
        <f t="shared" si="69"/>
        <v>-0-0-1-25-224</v>
      </c>
      <c r="AR228" s="18" t="str">
        <f t="shared" si="70"/>
        <v/>
      </c>
      <c r="AS228" s="18" t="str">
        <f>IF(L228="","",AG228-'Patient Data'!$AS$4)</f>
        <v/>
      </c>
      <c r="AT228" s="19"/>
      <c r="AU228" s="18" t="str">
        <f>IF(M228="","",AI228-'Patient Data'!$AU$4)</f>
        <v/>
      </c>
      <c r="AW228" s="19"/>
      <c r="AX228" s="18" t="str">
        <f t="shared" si="71"/>
        <v/>
      </c>
      <c r="AY228" s="18" t="str">
        <f t="shared" si="72"/>
        <v/>
      </c>
      <c r="AZ228" s="19"/>
      <c r="BO228" s="62" t="str">
        <f t="shared" si="79"/>
        <v/>
      </c>
      <c r="BP228" s="62" t="str">
        <f t="shared" si="80"/>
        <v/>
      </c>
      <c r="BQ228" s="62" t="str">
        <f t="shared" si="81"/>
        <v/>
      </c>
      <c r="BR228" s="62" t="str">
        <f t="shared" si="82"/>
        <v/>
      </c>
      <c r="BS228" s="62" t="str">
        <f t="shared" si="83"/>
        <v/>
      </c>
      <c r="BT228" s="62" t="str">
        <f t="shared" si="84"/>
        <v/>
      </c>
      <c r="BU228" s="62" t="str">
        <f t="shared" si="85"/>
        <v/>
      </c>
      <c r="BV228" s="62" t="str">
        <f t="shared" si="86"/>
        <v/>
      </c>
      <c r="BW228" s="62" t="str">
        <f t="shared" si="87"/>
        <v/>
      </c>
    </row>
    <row r="229" spans="1:75" s="13" customFormat="1" ht="38.25" customHeight="1" thickBot="1">
      <c r="A229" s="49">
        <f t="shared" si="88"/>
        <v>0</v>
      </c>
      <c r="B229" s="49" t="str">
        <f t="shared" si="89"/>
        <v>1-25</v>
      </c>
      <c r="C229" s="34"/>
      <c r="D229" s="92" t="str">
        <f>$A229&amp;"-"&amp;$B229&amp;"-"&amp;TEXT(ROWS(D$5:D229),"000")</f>
        <v>0-1-25-225</v>
      </c>
      <c r="E229" s="4"/>
      <c r="F229" s="4"/>
      <c r="G229" s="4"/>
      <c r="H229" s="4"/>
      <c r="I229" s="27"/>
      <c r="J229" s="4"/>
      <c r="K229" s="4"/>
      <c r="L229" s="4"/>
      <c r="M229" s="4"/>
      <c r="N229" s="57"/>
      <c r="O229" s="61"/>
      <c r="P229" s="63"/>
      <c r="Q229" s="68"/>
      <c r="R229" s="68"/>
      <c r="S229" s="68"/>
      <c r="T229" s="68"/>
      <c r="U229" s="70"/>
      <c r="V229" s="70"/>
      <c r="W229" s="70"/>
      <c r="X229" s="70"/>
      <c r="Y229" s="70"/>
      <c r="Z229" s="70"/>
      <c r="AA229" s="70"/>
      <c r="AB229" s="70"/>
      <c r="AC229" s="62" t="str">
        <f t="shared" si="73"/>
        <v/>
      </c>
      <c r="AD229" s="62" t="str">
        <f t="shared" si="74"/>
        <v/>
      </c>
      <c r="AE229" s="62" t="str">
        <f t="shared" si="75"/>
        <v/>
      </c>
      <c r="AF229" s="62" t="str">
        <f t="shared" si="76"/>
        <v/>
      </c>
      <c r="AG229" s="62" t="str">
        <f t="shared" si="77"/>
        <v/>
      </c>
      <c r="AH229" s="63" t="str">
        <f>IF(AG229&lt;'Patient Data'!$AS$4,"Labs complete w/in 45 minutes","")</f>
        <v/>
      </c>
      <c r="AI229" s="62" t="str">
        <f t="shared" si="78"/>
        <v/>
      </c>
      <c r="AJ229" s="63" t="str">
        <f>IF(AI229&lt;'Patient Data'!$AU$4,"tPA w/in 60 minutes","")</f>
        <v/>
      </c>
      <c r="AK229" s="63" t="str">
        <f>IF(AY229&lt;'Patient Data'!$AY$4,"tPA w/in 3 hours","")</f>
        <v/>
      </c>
      <c r="AL229" s="63" t="str">
        <f>IF(AR229&lt;'Patient Data'!$AR$4,"LSN within 3.5 hours","")</f>
        <v/>
      </c>
      <c r="AM229" s="63" t="str">
        <f t="shared" si="69"/>
        <v>-0-0-1-25-225</v>
      </c>
      <c r="AR229" s="18" t="str">
        <f t="shared" si="70"/>
        <v/>
      </c>
      <c r="AS229" s="18" t="str">
        <f>IF(L229="","",AG229-'Patient Data'!$AS$4)</f>
        <v/>
      </c>
      <c r="AT229" s="19"/>
      <c r="AU229" s="18" t="str">
        <f>IF(M229="","",AI229-'Patient Data'!$AU$4)</f>
        <v/>
      </c>
      <c r="AW229" s="19"/>
      <c r="AX229" s="18" t="str">
        <f t="shared" si="71"/>
        <v/>
      </c>
      <c r="AY229" s="18" t="str">
        <f t="shared" si="72"/>
        <v/>
      </c>
      <c r="AZ229" s="19"/>
      <c r="BO229" s="62" t="str">
        <f t="shared" si="79"/>
        <v/>
      </c>
      <c r="BP229" s="62" t="str">
        <f t="shared" si="80"/>
        <v/>
      </c>
      <c r="BQ229" s="62" t="str">
        <f t="shared" si="81"/>
        <v/>
      </c>
      <c r="BR229" s="62" t="str">
        <f t="shared" si="82"/>
        <v/>
      </c>
      <c r="BS229" s="62" t="str">
        <f t="shared" si="83"/>
        <v/>
      </c>
      <c r="BT229" s="62" t="str">
        <f t="shared" si="84"/>
        <v/>
      </c>
      <c r="BU229" s="62" t="str">
        <f t="shared" si="85"/>
        <v/>
      </c>
      <c r="BV229" s="62" t="str">
        <f t="shared" si="86"/>
        <v/>
      </c>
      <c r="BW229" s="62" t="str">
        <f t="shared" si="87"/>
        <v/>
      </c>
    </row>
    <row r="230" spans="1:75" s="13" customFormat="1" ht="38.25" customHeight="1" thickBot="1">
      <c r="A230" s="49">
        <f t="shared" si="88"/>
        <v>0</v>
      </c>
      <c r="B230" s="49" t="str">
        <f t="shared" si="89"/>
        <v>1-25</v>
      </c>
      <c r="C230" s="34"/>
      <c r="D230" s="92" t="str">
        <f>$A230&amp;"-"&amp;$B230&amp;"-"&amp;TEXT(ROWS(D$5:D230),"000")</f>
        <v>0-1-25-226</v>
      </c>
      <c r="E230" s="4"/>
      <c r="F230" s="4"/>
      <c r="G230" s="4"/>
      <c r="H230" s="4"/>
      <c r="I230" s="27"/>
      <c r="J230" s="4"/>
      <c r="K230" s="4"/>
      <c r="L230" s="4"/>
      <c r="M230" s="4"/>
      <c r="N230" s="57"/>
      <c r="O230" s="61"/>
      <c r="P230" s="63"/>
      <c r="Q230" s="68"/>
      <c r="R230" s="68"/>
      <c r="S230" s="68"/>
      <c r="T230" s="68"/>
      <c r="U230" s="70"/>
      <c r="V230" s="70"/>
      <c r="W230" s="70"/>
      <c r="X230" s="70"/>
      <c r="Y230" s="70"/>
      <c r="Z230" s="70"/>
      <c r="AA230" s="70"/>
      <c r="AB230" s="70"/>
      <c r="AC230" s="62" t="str">
        <f t="shared" si="73"/>
        <v/>
      </c>
      <c r="AD230" s="62" t="str">
        <f t="shared" si="74"/>
        <v/>
      </c>
      <c r="AE230" s="62" t="str">
        <f t="shared" si="75"/>
        <v/>
      </c>
      <c r="AF230" s="62" t="str">
        <f t="shared" si="76"/>
        <v/>
      </c>
      <c r="AG230" s="62" t="str">
        <f t="shared" si="77"/>
        <v/>
      </c>
      <c r="AH230" s="63" t="str">
        <f>IF(AG230&lt;'Patient Data'!$AS$4,"Labs complete w/in 45 minutes","")</f>
        <v/>
      </c>
      <c r="AI230" s="62" t="str">
        <f t="shared" si="78"/>
        <v/>
      </c>
      <c r="AJ230" s="63" t="str">
        <f>IF(AI230&lt;'Patient Data'!$AU$4,"tPA w/in 60 minutes","")</f>
        <v/>
      </c>
      <c r="AK230" s="63" t="str">
        <f>IF(AY230&lt;'Patient Data'!$AY$4,"tPA w/in 3 hours","")</f>
        <v/>
      </c>
      <c r="AL230" s="63" t="str">
        <f>IF(AR230&lt;'Patient Data'!$AR$4,"LSN within 3.5 hours","")</f>
        <v/>
      </c>
      <c r="AM230" s="63" t="str">
        <f t="shared" si="69"/>
        <v>-0-0-1-25-226</v>
      </c>
      <c r="AR230" s="18" t="str">
        <f t="shared" si="70"/>
        <v/>
      </c>
      <c r="AS230" s="18" t="str">
        <f>IF(L230="","",AG230-'Patient Data'!$AS$4)</f>
        <v/>
      </c>
      <c r="AT230" s="19"/>
      <c r="AU230" s="18" t="str">
        <f>IF(M230="","",AI230-'Patient Data'!$AU$4)</f>
        <v/>
      </c>
      <c r="AW230" s="19"/>
      <c r="AX230" s="18" t="str">
        <f t="shared" si="71"/>
        <v/>
      </c>
      <c r="AY230" s="18" t="str">
        <f t="shared" si="72"/>
        <v/>
      </c>
      <c r="AZ230" s="19"/>
      <c r="BO230" s="62" t="str">
        <f t="shared" si="79"/>
        <v/>
      </c>
      <c r="BP230" s="62" t="str">
        <f t="shared" si="80"/>
        <v/>
      </c>
      <c r="BQ230" s="62" t="str">
        <f t="shared" si="81"/>
        <v/>
      </c>
      <c r="BR230" s="62" t="str">
        <f t="shared" si="82"/>
        <v/>
      </c>
      <c r="BS230" s="62" t="str">
        <f t="shared" si="83"/>
        <v/>
      </c>
      <c r="BT230" s="62" t="str">
        <f t="shared" si="84"/>
        <v/>
      </c>
      <c r="BU230" s="62" t="str">
        <f t="shared" si="85"/>
        <v/>
      </c>
      <c r="BV230" s="62" t="str">
        <f t="shared" si="86"/>
        <v/>
      </c>
      <c r="BW230" s="62" t="str">
        <f t="shared" si="87"/>
        <v/>
      </c>
    </row>
    <row r="231" spans="1:75" s="13" customFormat="1" ht="38.25" customHeight="1" thickBot="1">
      <c r="A231" s="49">
        <f t="shared" si="88"/>
        <v>0</v>
      </c>
      <c r="B231" s="49" t="str">
        <f t="shared" si="89"/>
        <v>1-25</v>
      </c>
      <c r="C231" s="34"/>
      <c r="D231" s="92" t="str">
        <f>$A231&amp;"-"&amp;$B231&amp;"-"&amp;TEXT(ROWS(D$5:D231),"000")</f>
        <v>0-1-25-227</v>
      </c>
      <c r="E231" s="4"/>
      <c r="F231" s="4"/>
      <c r="G231" s="4"/>
      <c r="H231" s="4"/>
      <c r="I231" s="27"/>
      <c r="J231" s="4"/>
      <c r="K231" s="4"/>
      <c r="L231" s="4"/>
      <c r="M231" s="4"/>
      <c r="N231" s="57"/>
      <c r="O231" s="61"/>
      <c r="P231" s="63"/>
      <c r="Q231" s="68"/>
      <c r="R231" s="68"/>
      <c r="S231" s="68"/>
      <c r="T231" s="68"/>
      <c r="U231" s="70"/>
      <c r="V231" s="70"/>
      <c r="W231" s="70"/>
      <c r="X231" s="70"/>
      <c r="Y231" s="70"/>
      <c r="Z231" s="70"/>
      <c r="AA231" s="70"/>
      <c r="AB231" s="70"/>
      <c r="AC231" s="62" t="str">
        <f t="shared" si="73"/>
        <v/>
      </c>
      <c r="AD231" s="62" t="str">
        <f t="shared" si="74"/>
        <v/>
      </c>
      <c r="AE231" s="62" t="str">
        <f t="shared" si="75"/>
        <v/>
      </c>
      <c r="AF231" s="62" t="str">
        <f t="shared" si="76"/>
        <v/>
      </c>
      <c r="AG231" s="62" t="str">
        <f t="shared" si="77"/>
        <v/>
      </c>
      <c r="AH231" s="63" t="str">
        <f>IF(AG231&lt;'Patient Data'!$AS$4,"Labs complete w/in 45 minutes","")</f>
        <v/>
      </c>
      <c r="AI231" s="62" t="str">
        <f t="shared" si="78"/>
        <v/>
      </c>
      <c r="AJ231" s="63" t="str">
        <f>IF(AI231&lt;'Patient Data'!$AU$4,"tPA w/in 60 minutes","")</f>
        <v/>
      </c>
      <c r="AK231" s="63" t="str">
        <f>IF(AY231&lt;'Patient Data'!$AY$4,"tPA w/in 3 hours","")</f>
        <v/>
      </c>
      <c r="AL231" s="63" t="str">
        <f>IF(AR231&lt;'Patient Data'!$AR$4,"LSN within 3.5 hours","")</f>
        <v/>
      </c>
      <c r="AM231" s="63" t="str">
        <f t="shared" si="69"/>
        <v>-0-0-1-25-227</v>
      </c>
      <c r="AR231" s="18" t="str">
        <f t="shared" si="70"/>
        <v/>
      </c>
      <c r="AS231" s="18" t="str">
        <f>IF(L231="","",AG231-'Patient Data'!$AS$4)</f>
        <v/>
      </c>
      <c r="AT231" s="19"/>
      <c r="AU231" s="18" t="str">
        <f>IF(M231="","",AI231-'Patient Data'!$AU$4)</f>
        <v/>
      </c>
      <c r="AW231" s="19"/>
      <c r="AX231" s="18" t="str">
        <f t="shared" si="71"/>
        <v/>
      </c>
      <c r="AY231" s="18" t="str">
        <f t="shared" si="72"/>
        <v/>
      </c>
      <c r="AZ231" s="19"/>
      <c r="BO231" s="62" t="str">
        <f t="shared" si="79"/>
        <v/>
      </c>
      <c r="BP231" s="62" t="str">
        <f t="shared" si="80"/>
        <v/>
      </c>
      <c r="BQ231" s="62" t="str">
        <f t="shared" si="81"/>
        <v/>
      </c>
      <c r="BR231" s="62" t="str">
        <f t="shared" si="82"/>
        <v/>
      </c>
      <c r="BS231" s="62" t="str">
        <f t="shared" si="83"/>
        <v/>
      </c>
      <c r="BT231" s="62" t="str">
        <f t="shared" si="84"/>
        <v/>
      </c>
      <c r="BU231" s="62" t="str">
        <f t="shared" si="85"/>
        <v/>
      </c>
      <c r="BV231" s="62" t="str">
        <f t="shared" si="86"/>
        <v/>
      </c>
      <c r="BW231" s="62" t="str">
        <f t="shared" si="87"/>
        <v/>
      </c>
    </row>
    <row r="232" spans="1:75" s="13" customFormat="1" ht="38.25" customHeight="1" thickBot="1">
      <c r="A232" s="49">
        <f t="shared" si="88"/>
        <v>0</v>
      </c>
      <c r="B232" s="49" t="str">
        <f t="shared" si="89"/>
        <v>1-25</v>
      </c>
      <c r="C232" s="34"/>
      <c r="D232" s="92" t="str">
        <f>$A232&amp;"-"&amp;$B232&amp;"-"&amp;TEXT(ROWS(D$5:D232),"000")</f>
        <v>0-1-25-228</v>
      </c>
      <c r="E232" s="4"/>
      <c r="F232" s="4"/>
      <c r="G232" s="4"/>
      <c r="H232" s="4"/>
      <c r="I232" s="27"/>
      <c r="J232" s="4"/>
      <c r="K232" s="4"/>
      <c r="L232" s="4"/>
      <c r="M232" s="4"/>
      <c r="N232" s="57"/>
      <c r="O232" s="61"/>
      <c r="P232" s="63"/>
      <c r="Q232" s="68"/>
      <c r="R232" s="68"/>
      <c r="S232" s="68"/>
      <c r="T232" s="68"/>
      <c r="U232" s="70"/>
      <c r="V232" s="70"/>
      <c r="W232" s="70"/>
      <c r="X232" s="70"/>
      <c r="Y232" s="70"/>
      <c r="Z232" s="70"/>
      <c r="AA232" s="70"/>
      <c r="AB232" s="70"/>
      <c r="AC232" s="62" t="str">
        <f t="shared" si="73"/>
        <v/>
      </c>
      <c r="AD232" s="62" t="str">
        <f t="shared" si="74"/>
        <v/>
      </c>
      <c r="AE232" s="62" t="str">
        <f t="shared" si="75"/>
        <v/>
      </c>
      <c r="AF232" s="62" t="str">
        <f t="shared" si="76"/>
        <v/>
      </c>
      <c r="AG232" s="62" t="str">
        <f t="shared" si="77"/>
        <v/>
      </c>
      <c r="AH232" s="63" t="str">
        <f>IF(AG232&lt;'Patient Data'!$AS$4,"Labs complete w/in 45 minutes","")</f>
        <v/>
      </c>
      <c r="AI232" s="62" t="str">
        <f t="shared" si="78"/>
        <v/>
      </c>
      <c r="AJ232" s="63" t="str">
        <f>IF(AI232&lt;'Patient Data'!$AU$4,"tPA w/in 60 minutes","")</f>
        <v/>
      </c>
      <c r="AK232" s="63" t="str">
        <f>IF(AY232&lt;'Patient Data'!$AY$4,"tPA w/in 3 hours","")</f>
        <v/>
      </c>
      <c r="AL232" s="63" t="str">
        <f>IF(AR232&lt;'Patient Data'!$AR$4,"LSN within 3.5 hours","")</f>
        <v/>
      </c>
      <c r="AM232" s="63" t="str">
        <f t="shared" si="69"/>
        <v>-0-0-1-25-228</v>
      </c>
      <c r="AR232" s="18" t="str">
        <f t="shared" si="70"/>
        <v/>
      </c>
      <c r="AS232" s="18" t="str">
        <f>IF(L232="","",AG232-'Patient Data'!$AS$4)</f>
        <v/>
      </c>
      <c r="AT232" s="19"/>
      <c r="AU232" s="18" t="str">
        <f>IF(M232="","",AI232-'Patient Data'!$AU$4)</f>
        <v/>
      </c>
      <c r="AW232" s="19"/>
      <c r="AX232" s="18" t="str">
        <f t="shared" si="71"/>
        <v/>
      </c>
      <c r="AY232" s="18" t="str">
        <f t="shared" si="72"/>
        <v/>
      </c>
      <c r="AZ232" s="19"/>
      <c r="BO232" s="62" t="str">
        <f t="shared" si="79"/>
        <v/>
      </c>
      <c r="BP232" s="62" t="str">
        <f t="shared" si="80"/>
        <v/>
      </c>
      <c r="BQ232" s="62" t="str">
        <f t="shared" si="81"/>
        <v/>
      </c>
      <c r="BR232" s="62" t="str">
        <f t="shared" si="82"/>
        <v/>
      </c>
      <c r="BS232" s="62" t="str">
        <f t="shared" si="83"/>
        <v/>
      </c>
      <c r="BT232" s="62" t="str">
        <f t="shared" si="84"/>
        <v/>
      </c>
      <c r="BU232" s="62" t="str">
        <f t="shared" si="85"/>
        <v/>
      </c>
      <c r="BV232" s="62" t="str">
        <f t="shared" si="86"/>
        <v/>
      </c>
      <c r="BW232" s="62" t="str">
        <f t="shared" si="87"/>
        <v/>
      </c>
    </row>
    <row r="233" spans="1:75" s="13" customFormat="1" ht="38.25" customHeight="1" thickBot="1">
      <c r="A233" s="49">
        <f t="shared" si="88"/>
        <v>0</v>
      </c>
      <c r="B233" s="49" t="str">
        <f t="shared" si="89"/>
        <v>1-25</v>
      </c>
      <c r="C233" s="34"/>
      <c r="D233" s="92" t="str">
        <f>$A233&amp;"-"&amp;$B233&amp;"-"&amp;TEXT(ROWS(D$5:D233),"000")</f>
        <v>0-1-25-229</v>
      </c>
      <c r="E233" s="4"/>
      <c r="F233" s="4"/>
      <c r="G233" s="4"/>
      <c r="H233" s="4"/>
      <c r="I233" s="27"/>
      <c r="J233" s="4"/>
      <c r="K233" s="4"/>
      <c r="L233" s="4"/>
      <c r="M233" s="4"/>
      <c r="N233" s="57"/>
      <c r="O233" s="61"/>
      <c r="P233" s="63"/>
      <c r="Q233" s="68"/>
      <c r="R233" s="68"/>
      <c r="S233" s="68"/>
      <c r="T233" s="68"/>
      <c r="U233" s="70"/>
      <c r="V233" s="70"/>
      <c r="W233" s="70"/>
      <c r="X233" s="70"/>
      <c r="Y233" s="70"/>
      <c r="Z233" s="70"/>
      <c r="AA233" s="70"/>
      <c r="AB233" s="70"/>
      <c r="AC233" s="62" t="str">
        <f t="shared" si="73"/>
        <v/>
      </c>
      <c r="AD233" s="62" t="str">
        <f t="shared" si="74"/>
        <v/>
      </c>
      <c r="AE233" s="62" t="str">
        <f t="shared" si="75"/>
        <v/>
      </c>
      <c r="AF233" s="62" t="str">
        <f t="shared" si="76"/>
        <v/>
      </c>
      <c r="AG233" s="62" t="str">
        <f t="shared" si="77"/>
        <v/>
      </c>
      <c r="AH233" s="63" t="str">
        <f>IF(AG233&lt;'Patient Data'!$AS$4,"Labs complete w/in 45 minutes","")</f>
        <v/>
      </c>
      <c r="AI233" s="62" t="str">
        <f t="shared" si="78"/>
        <v/>
      </c>
      <c r="AJ233" s="63" t="str">
        <f>IF(AI233&lt;'Patient Data'!$AU$4,"tPA w/in 60 minutes","")</f>
        <v/>
      </c>
      <c r="AK233" s="63" t="str">
        <f>IF(AY233&lt;'Patient Data'!$AY$4,"tPA w/in 3 hours","")</f>
        <v/>
      </c>
      <c r="AL233" s="63" t="str">
        <f>IF(AR233&lt;'Patient Data'!$AR$4,"LSN within 3.5 hours","")</f>
        <v/>
      </c>
      <c r="AM233" s="63" t="str">
        <f t="shared" si="69"/>
        <v>-0-0-1-25-229</v>
      </c>
      <c r="AR233" s="18" t="str">
        <f t="shared" si="70"/>
        <v/>
      </c>
      <c r="AS233" s="18" t="str">
        <f>IF(L233="","",AG233-'Patient Data'!$AS$4)</f>
        <v/>
      </c>
      <c r="AT233" s="19"/>
      <c r="AU233" s="18" t="str">
        <f>IF(M233="","",AI233-'Patient Data'!$AU$4)</f>
        <v/>
      </c>
      <c r="AW233" s="19"/>
      <c r="AX233" s="18" t="str">
        <f t="shared" si="71"/>
        <v/>
      </c>
      <c r="AY233" s="18" t="str">
        <f t="shared" si="72"/>
        <v/>
      </c>
      <c r="AZ233" s="19"/>
      <c r="BO233" s="62" t="str">
        <f t="shared" si="79"/>
        <v/>
      </c>
      <c r="BP233" s="62" t="str">
        <f t="shared" si="80"/>
        <v/>
      </c>
      <c r="BQ233" s="62" t="str">
        <f t="shared" si="81"/>
        <v/>
      </c>
      <c r="BR233" s="62" t="str">
        <f t="shared" si="82"/>
        <v/>
      </c>
      <c r="BS233" s="62" t="str">
        <f t="shared" si="83"/>
        <v/>
      </c>
      <c r="BT233" s="62" t="str">
        <f t="shared" si="84"/>
        <v/>
      </c>
      <c r="BU233" s="62" t="str">
        <f t="shared" si="85"/>
        <v/>
      </c>
      <c r="BV233" s="62" t="str">
        <f t="shared" si="86"/>
        <v/>
      </c>
      <c r="BW233" s="62" t="str">
        <f t="shared" si="87"/>
        <v/>
      </c>
    </row>
    <row r="234" spans="1:75" s="13" customFormat="1" ht="38.25" customHeight="1" thickBot="1">
      <c r="A234" s="49">
        <f t="shared" si="88"/>
        <v>0</v>
      </c>
      <c r="B234" s="49" t="str">
        <f t="shared" si="89"/>
        <v>1-25</v>
      </c>
      <c r="C234" s="34"/>
      <c r="D234" s="92" t="str">
        <f>$A234&amp;"-"&amp;$B234&amp;"-"&amp;TEXT(ROWS(D$5:D234),"000")</f>
        <v>0-1-25-230</v>
      </c>
      <c r="E234" s="4"/>
      <c r="F234" s="4"/>
      <c r="G234" s="4"/>
      <c r="H234" s="4"/>
      <c r="I234" s="27"/>
      <c r="J234" s="4"/>
      <c r="K234" s="4"/>
      <c r="L234" s="4"/>
      <c r="M234" s="4"/>
      <c r="N234" s="57"/>
      <c r="O234" s="61"/>
      <c r="P234" s="63"/>
      <c r="Q234" s="68"/>
      <c r="R234" s="68"/>
      <c r="S234" s="68"/>
      <c r="T234" s="68"/>
      <c r="U234" s="70"/>
      <c r="V234" s="70"/>
      <c r="W234" s="70"/>
      <c r="X234" s="70"/>
      <c r="Y234" s="70"/>
      <c r="Z234" s="70"/>
      <c r="AA234" s="70"/>
      <c r="AB234" s="70"/>
      <c r="AC234" s="62" t="str">
        <f t="shared" si="73"/>
        <v/>
      </c>
      <c r="AD234" s="62" t="str">
        <f t="shared" si="74"/>
        <v/>
      </c>
      <c r="AE234" s="62" t="str">
        <f t="shared" si="75"/>
        <v/>
      </c>
      <c r="AF234" s="62" t="str">
        <f t="shared" si="76"/>
        <v/>
      </c>
      <c r="AG234" s="62" t="str">
        <f t="shared" si="77"/>
        <v/>
      </c>
      <c r="AH234" s="63" t="str">
        <f>IF(AG234&lt;'Patient Data'!$AS$4,"Labs complete w/in 45 minutes","")</f>
        <v/>
      </c>
      <c r="AI234" s="62" t="str">
        <f t="shared" si="78"/>
        <v/>
      </c>
      <c r="AJ234" s="63" t="str">
        <f>IF(AI234&lt;'Patient Data'!$AU$4,"tPA w/in 60 minutes","")</f>
        <v/>
      </c>
      <c r="AK234" s="63" t="str">
        <f>IF(AY234&lt;'Patient Data'!$AY$4,"tPA w/in 3 hours","")</f>
        <v/>
      </c>
      <c r="AL234" s="63" t="str">
        <f>IF(AR234&lt;'Patient Data'!$AR$4,"LSN within 3.5 hours","")</f>
        <v/>
      </c>
      <c r="AM234" s="63" t="str">
        <f t="shared" si="69"/>
        <v>-0-0-1-25-230</v>
      </c>
      <c r="AR234" s="18" t="str">
        <f t="shared" si="70"/>
        <v/>
      </c>
      <c r="AS234" s="18" t="str">
        <f>IF(L234="","",AG234-'Patient Data'!$AS$4)</f>
        <v/>
      </c>
      <c r="AT234" s="19"/>
      <c r="AU234" s="18" t="str">
        <f>IF(M234="","",AI234-'Patient Data'!$AU$4)</f>
        <v/>
      </c>
      <c r="AW234" s="19"/>
      <c r="AX234" s="18" t="str">
        <f t="shared" si="71"/>
        <v/>
      </c>
      <c r="AY234" s="18" t="str">
        <f t="shared" si="72"/>
        <v/>
      </c>
      <c r="AZ234" s="19"/>
      <c r="BO234" s="62" t="str">
        <f t="shared" si="79"/>
        <v/>
      </c>
      <c r="BP234" s="62" t="str">
        <f t="shared" si="80"/>
        <v/>
      </c>
      <c r="BQ234" s="62" t="str">
        <f t="shared" si="81"/>
        <v/>
      </c>
      <c r="BR234" s="62" t="str">
        <f t="shared" si="82"/>
        <v/>
      </c>
      <c r="BS234" s="62" t="str">
        <f t="shared" si="83"/>
        <v/>
      </c>
      <c r="BT234" s="62" t="str">
        <f t="shared" si="84"/>
        <v/>
      </c>
      <c r="BU234" s="62" t="str">
        <f t="shared" si="85"/>
        <v/>
      </c>
      <c r="BV234" s="62" t="str">
        <f t="shared" si="86"/>
        <v/>
      </c>
      <c r="BW234" s="62" t="str">
        <f t="shared" si="87"/>
        <v/>
      </c>
    </row>
    <row r="235" spans="1:75" s="13" customFormat="1" ht="38.25" customHeight="1" thickBot="1">
      <c r="A235" s="49">
        <f t="shared" si="88"/>
        <v>0</v>
      </c>
      <c r="B235" s="49" t="str">
        <f t="shared" si="89"/>
        <v>1-25</v>
      </c>
      <c r="C235" s="34"/>
      <c r="D235" s="92" t="str">
        <f>$A235&amp;"-"&amp;$B235&amp;"-"&amp;TEXT(ROWS(D$5:D235),"000")</f>
        <v>0-1-25-231</v>
      </c>
      <c r="E235" s="4"/>
      <c r="F235" s="4"/>
      <c r="G235" s="4"/>
      <c r="H235" s="4"/>
      <c r="I235" s="27"/>
      <c r="J235" s="4"/>
      <c r="K235" s="4"/>
      <c r="L235" s="4"/>
      <c r="M235" s="4"/>
      <c r="N235" s="57"/>
      <c r="O235" s="61"/>
      <c r="P235" s="63"/>
      <c r="Q235" s="68"/>
      <c r="R235" s="68"/>
      <c r="S235" s="68"/>
      <c r="T235" s="68"/>
      <c r="U235" s="70"/>
      <c r="V235" s="70"/>
      <c r="W235" s="70"/>
      <c r="X235" s="70"/>
      <c r="Y235" s="70"/>
      <c r="Z235" s="70"/>
      <c r="AA235" s="70"/>
      <c r="AB235" s="70"/>
      <c r="AC235" s="62" t="str">
        <f t="shared" si="73"/>
        <v/>
      </c>
      <c r="AD235" s="62" t="str">
        <f t="shared" si="74"/>
        <v/>
      </c>
      <c r="AE235" s="62" t="str">
        <f t="shared" si="75"/>
        <v/>
      </c>
      <c r="AF235" s="62" t="str">
        <f t="shared" si="76"/>
        <v/>
      </c>
      <c r="AG235" s="62" t="str">
        <f t="shared" si="77"/>
        <v/>
      </c>
      <c r="AH235" s="63" t="str">
        <f>IF(AG235&lt;'Patient Data'!$AS$4,"Labs complete w/in 45 minutes","")</f>
        <v/>
      </c>
      <c r="AI235" s="62" t="str">
        <f t="shared" si="78"/>
        <v/>
      </c>
      <c r="AJ235" s="63" t="str">
        <f>IF(AI235&lt;'Patient Data'!$AU$4,"tPA w/in 60 minutes","")</f>
        <v/>
      </c>
      <c r="AK235" s="63" t="str">
        <f>IF(AY235&lt;'Patient Data'!$AY$4,"tPA w/in 3 hours","")</f>
        <v/>
      </c>
      <c r="AL235" s="63" t="str">
        <f>IF(AR235&lt;'Patient Data'!$AR$4,"LSN within 3.5 hours","")</f>
        <v/>
      </c>
      <c r="AM235" s="63" t="str">
        <f t="shared" si="69"/>
        <v>-0-0-1-25-231</v>
      </c>
      <c r="AR235" s="18" t="str">
        <f t="shared" si="70"/>
        <v/>
      </c>
      <c r="AS235" s="18" t="str">
        <f>IF(L235="","",AG235-'Patient Data'!$AS$4)</f>
        <v/>
      </c>
      <c r="AT235" s="19"/>
      <c r="AU235" s="18" t="str">
        <f>IF(M235="","",AI235-'Patient Data'!$AU$4)</f>
        <v/>
      </c>
      <c r="AW235" s="19"/>
      <c r="AX235" s="18" t="str">
        <f t="shared" si="71"/>
        <v/>
      </c>
      <c r="AY235" s="18" t="str">
        <f t="shared" si="72"/>
        <v/>
      </c>
      <c r="AZ235" s="19"/>
      <c r="BO235" s="62" t="str">
        <f t="shared" si="79"/>
        <v/>
      </c>
      <c r="BP235" s="62" t="str">
        <f t="shared" si="80"/>
        <v/>
      </c>
      <c r="BQ235" s="62" t="str">
        <f t="shared" si="81"/>
        <v/>
      </c>
      <c r="BR235" s="62" t="str">
        <f t="shared" si="82"/>
        <v/>
      </c>
      <c r="BS235" s="62" t="str">
        <f t="shared" si="83"/>
        <v/>
      </c>
      <c r="BT235" s="62" t="str">
        <f t="shared" si="84"/>
        <v/>
      </c>
      <c r="BU235" s="62" t="str">
        <f t="shared" si="85"/>
        <v/>
      </c>
      <c r="BV235" s="62" t="str">
        <f t="shared" si="86"/>
        <v/>
      </c>
      <c r="BW235" s="62" t="str">
        <f t="shared" si="87"/>
        <v/>
      </c>
    </row>
    <row r="236" spans="1:75" s="13" customFormat="1" ht="38.25" customHeight="1" thickBot="1">
      <c r="A236" s="49">
        <f t="shared" si="88"/>
        <v>0</v>
      </c>
      <c r="B236" s="49" t="str">
        <f t="shared" si="89"/>
        <v>1-25</v>
      </c>
      <c r="C236" s="34"/>
      <c r="D236" s="92" t="str">
        <f>$A236&amp;"-"&amp;$B236&amp;"-"&amp;TEXT(ROWS(D$5:D236),"000")</f>
        <v>0-1-25-232</v>
      </c>
      <c r="E236" s="4"/>
      <c r="F236" s="4"/>
      <c r="G236" s="4"/>
      <c r="H236" s="4"/>
      <c r="I236" s="27"/>
      <c r="J236" s="4"/>
      <c r="K236" s="4"/>
      <c r="L236" s="4"/>
      <c r="M236" s="4"/>
      <c r="N236" s="57"/>
      <c r="O236" s="61"/>
      <c r="P236" s="63"/>
      <c r="Q236" s="68"/>
      <c r="R236" s="68"/>
      <c r="S236" s="68"/>
      <c r="T236" s="68"/>
      <c r="U236" s="70"/>
      <c r="V236" s="70"/>
      <c r="W236" s="70"/>
      <c r="X236" s="70"/>
      <c r="Y236" s="70"/>
      <c r="Z236" s="70"/>
      <c r="AA236" s="70"/>
      <c r="AB236" s="70"/>
      <c r="AC236" s="62" t="str">
        <f t="shared" si="73"/>
        <v/>
      </c>
      <c r="AD236" s="62" t="str">
        <f t="shared" si="74"/>
        <v/>
      </c>
      <c r="AE236" s="62" t="str">
        <f t="shared" si="75"/>
        <v/>
      </c>
      <c r="AF236" s="62" t="str">
        <f t="shared" si="76"/>
        <v/>
      </c>
      <c r="AG236" s="62" t="str">
        <f t="shared" si="77"/>
        <v/>
      </c>
      <c r="AH236" s="63" t="str">
        <f>IF(AG236&lt;'Patient Data'!$AS$4,"Labs complete w/in 45 minutes","")</f>
        <v/>
      </c>
      <c r="AI236" s="62" t="str">
        <f t="shared" si="78"/>
        <v/>
      </c>
      <c r="AJ236" s="63" t="str">
        <f>IF(AI236&lt;'Patient Data'!$AU$4,"tPA w/in 60 minutes","")</f>
        <v/>
      </c>
      <c r="AK236" s="63" t="str">
        <f>IF(AY236&lt;'Patient Data'!$AY$4,"tPA w/in 3 hours","")</f>
        <v/>
      </c>
      <c r="AL236" s="63" t="str">
        <f>IF(AR236&lt;'Patient Data'!$AR$4,"LSN within 3.5 hours","")</f>
        <v/>
      </c>
      <c r="AM236" s="63" t="str">
        <f t="shared" si="69"/>
        <v>-0-0-1-25-232</v>
      </c>
      <c r="AR236" s="18" t="str">
        <f t="shared" si="70"/>
        <v/>
      </c>
      <c r="AS236" s="18" t="str">
        <f>IF(L236="","",AG236-'Patient Data'!$AS$4)</f>
        <v/>
      </c>
      <c r="AT236" s="19"/>
      <c r="AU236" s="18" t="str">
        <f>IF(M236="","",AI236-'Patient Data'!$AU$4)</f>
        <v/>
      </c>
      <c r="AW236" s="19"/>
      <c r="AX236" s="18" t="str">
        <f t="shared" si="71"/>
        <v/>
      </c>
      <c r="AY236" s="18" t="str">
        <f t="shared" si="72"/>
        <v/>
      </c>
      <c r="AZ236" s="19"/>
      <c r="BO236" s="62" t="str">
        <f t="shared" si="79"/>
        <v/>
      </c>
      <c r="BP236" s="62" t="str">
        <f t="shared" si="80"/>
        <v/>
      </c>
      <c r="BQ236" s="62" t="str">
        <f t="shared" si="81"/>
        <v/>
      </c>
      <c r="BR236" s="62" t="str">
        <f t="shared" si="82"/>
        <v/>
      </c>
      <c r="BS236" s="62" t="str">
        <f t="shared" si="83"/>
        <v/>
      </c>
      <c r="BT236" s="62" t="str">
        <f t="shared" si="84"/>
        <v/>
      </c>
      <c r="BU236" s="62" t="str">
        <f t="shared" si="85"/>
        <v/>
      </c>
      <c r="BV236" s="62" t="str">
        <f t="shared" si="86"/>
        <v/>
      </c>
      <c r="BW236" s="62" t="str">
        <f t="shared" si="87"/>
        <v/>
      </c>
    </row>
    <row r="237" spans="1:75" s="13" customFormat="1" ht="38.25" customHeight="1" thickBot="1">
      <c r="A237" s="49">
        <f t="shared" si="88"/>
        <v>0</v>
      </c>
      <c r="B237" s="49" t="str">
        <f t="shared" si="89"/>
        <v>1-25</v>
      </c>
      <c r="C237" s="34"/>
      <c r="D237" s="92" t="str">
        <f>$A237&amp;"-"&amp;$B237&amp;"-"&amp;TEXT(ROWS(D$5:D237),"000")</f>
        <v>0-1-25-233</v>
      </c>
      <c r="E237" s="4"/>
      <c r="F237" s="4"/>
      <c r="G237" s="4"/>
      <c r="H237" s="4"/>
      <c r="I237" s="27"/>
      <c r="J237" s="4"/>
      <c r="K237" s="4"/>
      <c r="L237" s="4"/>
      <c r="M237" s="4"/>
      <c r="N237" s="57"/>
      <c r="O237" s="61"/>
      <c r="P237" s="63"/>
      <c r="Q237" s="68"/>
      <c r="R237" s="68"/>
      <c r="S237" s="68"/>
      <c r="T237" s="68"/>
      <c r="U237" s="70"/>
      <c r="V237" s="70"/>
      <c r="W237" s="70"/>
      <c r="X237" s="70"/>
      <c r="Y237" s="70"/>
      <c r="Z237" s="70"/>
      <c r="AA237" s="70"/>
      <c r="AB237" s="70"/>
      <c r="AC237" s="62" t="str">
        <f t="shared" si="73"/>
        <v/>
      </c>
      <c r="AD237" s="62" t="str">
        <f t="shared" si="74"/>
        <v/>
      </c>
      <c r="AE237" s="62" t="str">
        <f t="shared" si="75"/>
        <v/>
      </c>
      <c r="AF237" s="62" t="str">
        <f t="shared" si="76"/>
        <v/>
      </c>
      <c r="AG237" s="62" t="str">
        <f t="shared" si="77"/>
        <v/>
      </c>
      <c r="AH237" s="63" t="str">
        <f>IF(AG237&lt;'Patient Data'!$AS$4,"Labs complete w/in 45 minutes","")</f>
        <v/>
      </c>
      <c r="AI237" s="62" t="str">
        <f t="shared" si="78"/>
        <v/>
      </c>
      <c r="AJ237" s="63" t="str">
        <f>IF(AI237&lt;'Patient Data'!$AU$4,"tPA w/in 60 minutes","")</f>
        <v/>
      </c>
      <c r="AK237" s="63" t="str">
        <f>IF(AY237&lt;'Patient Data'!$AY$4,"tPA w/in 3 hours","")</f>
        <v/>
      </c>
      <c r="AL237" s="63" t="str">
        <f>IF(AR237&lt;'Patient Data'!$AR$4,"LSN within 3.5 hours","")</f>
        <v/>
      </c>
      <c r="AM237" s="63" t="str">
        <f t="shared" si="69"/>
        <v>-0-0-1-25-233</v>
      </c>
      <c r="AR237" s="18" t="str">
        <f t="shared" si="70"/>
        <v/>
      </c>
      <c r="AS237" s="18" t="str">
        <f>IF(L237="","",AG237-'Patient Data'!$AS$4)</f>
        <v/>
      </c>
      <c r="AT237" s="19"/>
      <c r="AU237" s="18" t="str">
        <f>IF(M237="","",AI237-'Patient Data'!$AU$4)</f>
        <v/>
      </c>
      <c r="AW237" s="19"/>
      <c r="AX237" s="18" t="str">
        <f t="shared" si="71"/>
        <v/>
      </c>
      <c r="AY237" s="18" t="str">
        <f t="shared" si="72"/>
        <v/>
      </c>
      <c r="AZ237" s="19"/>
      <c r="BO237" s="62" t="str">
        <f t="shared" si="79"/>
        <v/>
      </c>
      <c r="BP237" s="62" t="str">
        <f t="shared" si="80"/>
        <v/>
      </c>
      <c r="BQ237" s="62" t="str">
        <f t="shared" si="81"/>
        <v/>
      </c>
      <c r="BR237" s="62" t="str">
        <f t="shared" si="82"/>
        <v/>
      </c>
      <c r="BS237" s="62" t="str">
        <f t="shared" si="83"/>
        <v/>
      </c>
      <c r="BT237" s="62" t="str">
        <f t="shared" si="84"/>
        <v/>
      </c>
      <c r="BU237" s="62" t="str">
        <f t="shared" si="85"/>
        <v/>
      </c>
      <c r="BV237" s="62" t="str">
        <f t="shared" si="86"/>
        <v/>
      </c>
      <c r="BW237" s="62" t="str">
        <f t="shared" si="87"/>
        <v/>
      </c>
    </row>
    <row r="238" spans="1:75" s="13" customFormat="1" ht="38.25" customHeight="1" thickBot="1">
      <c r="A238" s="49">
        <f t="shared" si="88"/>
        <v>0</v>
      </c>
      <c r="B238" s="49" t="str">
        <f t="shared" si="89"/>
        <v>1-25</v>
      </c>
      <c r="C238" s="34"/>
      <c r="D238" s="92" t="str">
        <f>$A238&amp;"-"&amp;$B238&amp;"-"&amp;TEXT(ROWS(D$5:D238),"000")</f>
        <v>0-1-25-234</v>
      </c>
      <c r="E238" s="4"/>
      <c r="F238" s="4"/>
      <c r="G238" s="4"/>
      <c r="H238" s="4"/>
      <c r="I238" s="27"/>
      <c r="J238" s="4"/>
      <c r="K238" s="4"/>
      <c r="L238" s="4"/>
      <c r="M238" s="4"/>
      <c r="N238" s="57"/>
      <c r="O238" s="61"/>
      <c r="P238" s="63"/>
      <c r="Q238" s="68"/>
      <c r="R238" s="68"/>
      <c r="S238" s="68"/>
      <c r="T238" s="68"/>
      <c r="U238" s="70"/>
      <c r="V238" s="70"/>
      <c r="W238" s="70"/>
      <c r="X238" s="70"/>
      <c r="Y238" s="70"/>
      <c r="Z238" s="70"/>
      <c r="AA238" s="70"/>
      <c r="AB238" s="70"/>
      <c r="AC238" s="62" t="str">
        <f t="shared" si="73"/>
        <v/>
      </c>
      <c r="AD238" s="62" t="str">
        <f t="shared" si="74"/>
        <v/>
      </c>
      <c r="AE238" s="62" t="str">
        <f t="shared" si="75"/>
        <v/>
      </c>
      <c r="AF238" s="62" t="str">
        <f t="shared" si="76"/>
        <v/>
      </c>
      <c r="AG238" s="62" t="str">
        <f t="shared" si="77"/>
        <v/>
      </c>
      <c r="AH238" s="63" t="str">
        <f>IF(AG238&lt;'Patient Data'!$AS$4,"Labs complete w/in 45 minutes","")</f>
        <v/>
      </c>
      <c r="AI238" s="62" t="str">
        <f t="shared" si="78"/>
        <v/>
      </c>
      <c r="AJ238" s="63" t="str">
        <f>IF(AI238&lt;'Patient Data'!$AU$4,"tPA w/in 60 minutes","")</f>
        <v/>
      </c>
      <c r="AK238" s="63" t="str">
        <f>IF(AY238&lt;'Patient Data'!$AY$4,"tPA w/in 3 hours","")</f>
        <v/>
      </c>
      <c r="AL238" s="63" t="str">
        <f>IF(AR238&lt;'Patient Data'!$AR$4,"LSN within 3.5 hours","")</f>
        <v/>
      </c>
      <c r="AM238" s="63" t="str">
        <f t="shared" si="69"/>
        <v>-0-0-1-25-234</v>
      </c>
      <c r="AR238" s="18" t="str">
        <f t="shared" si="70"/>
        <v/>
      </c>
      <c r="AS238" s="18" t="str">
        <f>IF(L238="","",AG238-'Patient Data'!$AS$4)</f>
        <v/>
      </c>
      <c r="AT238" s="19"/>
      <c r="AU238" s="18" t="str">
        <f>IF(M238="","",AI238-'Patient Data'!$AU$4)</f>
        <v/>
      </c>
      <c r="AW238" s="19"/>
      <c r="AX238" s="18" t="str">
        <f t="shared" si="71"/>
        <v/>
      </c>
      <c r="AY238" s="18" t="str">
        <f t="shared" si="72"/>
        <v/>
      </c>
      <c r="AZ238" s="19"/>
      <c r="BO238" s="62" t="str">
        <f t="shared" si="79"/>
        <v/>
      </c>
      <c r="BP238" s="62" t="str">
        <f t="shared" si="80"/>
        <v/>
      </c>
      <c r="BQ238" s="62" t="str">
        <f t="shared" si="81"/>
        <v/>
      </c>
      <c r="BR238" s="62" t="str">
        <f t="shared" si="82"/>
        <v/>
      </c>
      <c r="BS238" s="62" t="str">
        <f t="shared" si="83"/>
        <v/>
      </c>
      <c r="BT238" s="62" t="str">
        <f t="shared" si="84"/>
        <v/>
      </c>
      <c r="BU238" s="62" t="str">
        <f t="shared" si="85"/>
        <v/>
      </c>
      <c r="BV238" s="62" t="str">
        <f t="shared" si="86"/>
        <v/>
      </c>
      <c r="BW238" s="62" t="str">
        <f t="shared" si="87"/>
        <v/>
      </c>
    </row>
    <row r="239" spans="1:75" s="13" customFormat="1" ht="38.25" customHeight="1" thickBot="1">
      <c r="A239" s="49">
        <f t="shared" si="88"/>
        <v>0</v>
      </c>
      <c r="B239" s="49" t="str">
        <f t="shared" si="89"/>
        <v>1-25</v>
      </c>
      <c r="C239" s="34"/>
      <c r="D239" s="92" t="str">
        <f>$A239&amp;"-"&amp;$B239&amp;"-"&amp;TEXT(ROWS(D$5:D239),"000")</f>
        <v>0-1-25-235</v>
      </c>
      <c r="E239" s="4"/>
      <c r="F239" s="4"/>
      <c r="G239" s="4"/>
      <c r="H239" s="4"/>
      <c r="I239" s="27"/>
      <c r="J239" s="4"/>
      <c r="K239" s="4"/>
      <c r="L239" s="4"/>
      <c r="M239" s="4"/>
      <c r="N239" s="57"/>
      <c r="O239" s="61"/>
      <c r="P239" s="63"/>
      <c r="Q239" s="68"/>
      <c r="R239" s="68"/>
      <c r="S239" s="68"/>
      <c r="T239" s="68"/>
      <c r="U239" s="70"/>
      <c r="V239" s="70"/>
      <c r="W239" s="70"/>
      <c r="X239" s="70"/>
      <c r="Y239" s="70"/>
      <c r="Z239" s="70"/>
      <c r="AA239" s="70"/>
      <c r="AB239" s="70"/>
      <c r="AC239" s="62" t="str">
        <f t="shared" si="73"/>
        <v/>
      </c>
      <c r="AD239" s="62" t="str">
        <f t="shared" si="74"/>
        <v/>
      </c>
      <c r="AE239" s="62" t="str">
        <f t="shared" si="75"/>
        <v/>
      </c>
      <c r="AF239" s="62" t="str">
        <f t="shared" si="76"/>
        <v/>
      </c>
      <c r="AG239" s="62" t="str">
        <f t="shared" si="77"/>
        <v/>
      </c>
      <c r="AH239" s="63" t="str">
        <f>IF(AG239&lt;'Patient Data'!$AS$4,"Labs complete w/in 45 minutes","")</f>
        <v/>
      </c>
      <c r="AI239" s="62" t="str">
        <f t="shared" si="78"/>
        <v/>
      </c>
      <c r="AJ239" s="63" t="str">
        <f>IF(AI239&lt;'Patient Data'!$AU$4,"tPA w/in 60 minutes","")</f>
        <v/>
      </c>
      <c r="AK239" s="63" t="str">
        <f>IF(AY239&lt;'Patient Data'!$AY$4,"tPA w/in 3 hours","")</f>
        <v/>
      </c>
      <c r="AL239" s="63" t="str">
        <f>IF(AR239&lt;'Patient Data'!$AR$4,"LSN within 3.5 hours","")</f>
        <v/>
      </c>
      <c r="AM239" s="63" t="str">
        <f t="shared" si="69"/>
        <v>-0-0-1-25-235</v>
      </c>
      <c r="AR239" s="18" t="str">
        <f t="shared" si="70"/>
        <v/>
      </c>
      <c r="AS239" s="18" t="str">
        <f>IF(L239="","",AG239-'Patient Data'!$AS$4)</f>
        <v/>
      </c>
      <c r="AT239" s="19"/>
      <c r="AU239" s="18" t="str">
        <f>IF(M239="","",AI239-'Patient Data'!$AU$4)</f>
        <v/>
      </c>
      <c r="AW239" s="19"/>
      <c r="AX239" s="18" t="str">
        <f t="shared" si="71"/>
        <v/>
      </c>
      <c r="AY239" s="18" t="str">
        <f t="shared" si="72"/>
        <v/>
      </c>
      <c r="AZ239" s="19"/>
      <c r="BO239" s="62" t="str">
        <f t="shared" si="79"/>
        <v/>
      </c>
      <c r="BP239" s="62" t="str">
        <f t="shared" si="80"/>
        <v/>
      </c>
      <c r="BQ239" s="62" t="str">
        <f t="shared" si="81"/>
        <v/>
      </c>
      <c r="BR239" s="62" t="str">
        <f t="shared" si="82"/>
        <v/>
      </c>
      <c r="BS239" s="62" t="str">
        <f t="shared" si="83"/>
        <v/>
      </c>
      <c r="BT239" s="62" t="str">
        <f t="shared" si="84"/>
        <v/>
      </c>
      <c r="BU239" s="62" t="str">
        <f t="shared" si="85"/>
        <v/>
      </c>
      <c r="BV239" s="62" t="str">
        <f t="shared" si="86"/>
        <v/>
      </c>
      <c r="BW239" s="62" t="str">
        <f t="shared" si="87"/>
        <v/>
      </c>
    </row>
    <row r="240" spans="1:75" s="13" customFormat="1" ht="38.25" customHeight="1" thickBot="1">
      <c r="A240" s="49">
        <f t="shared" si="88"/>
        <v>0</v>
      </c>
      <c r="B240" s="49" t="str">
        <f t="shared" si="89"/>
        <v>1-25</v>
      </c>
      <c r="C240" s="34"/>
      <c r="D240" s="92" t="str">
        <f>$A240&amp;"-"&amp;$B240&amp;"-"&amp;TEXT(ROWS(D$5:D240),"000")</f>
        <v>0-1-25-236</v>
      </c>
      <c r="E240" s="4"/>
      <c r="F240" s="4"/>
      <c r="G240" s="4"/>
      <c r="H240" s="4"/>
      <c r="I240" s="27"/>
      <c r="J240" s="4"/>
      <c r="K240" s="4"/>
      <c r="L240" s="4"/>
      <c r="M240" s="4"/>
      <c r="N240" s="57"/>
      <c r="O240" s="61"/>
      <c r="P240" s="63"/>
      <c r="Q240" s="68"/>
      <c r="R240" s="68"/>
      <c r="S240" s="68"/>
      <c r="T240" s="68"/>
      <c r="U240" s="70"/>
      <c r="V240" s="70"/>
      <c r="W240" s="70"/>
      <c r="X240" s="70"/>
      <c r="Y240" s="70"/>
      <c r="Z240" s="70"/>
      <c r="AA240" s="70"/>
      <c r="AB240" s="70"/>
      <c r="AC240" s="62" t="str">
        <f t="shared" si="73"/>
        <v/>
      </c>
      <c r="AD240" s="62" t="str">
        <f t="shared" si="74"/>
        <v/>
      </c>
      <c r="AE240" s="62" t="str">
        <f t="shared" si="75"/>
        <v/>
      </c>
      <c r="AF240" s="62" t="str">
        <f t="shared" si="76"/>
        <v/>
      </c>
      <c r="AG240" s="62" t="str">
        <f t="shared" si="77"/>
        <v/>
      </c>
      <c r="AH240" s="63" t="str">
        <f>IF(AG240&lt;'Patient Data'!$AS$4,"Labs complete w/in 45 minutes","")</f>
        <v/>
      </c>
      <c r="AI240" s="62" t="str">
        <f t="shared" si="78"/>
        <v/>
      </c>
      <c r="AJ240" s="63" t="str">
        <f>IF(AI240&lt;'Patient Data'!$AU$4,"tPA w/in 60 minutes","")</f>
        <v/>
      </c>
      <c r="AK240" s="63" t="str">
        <f>IF(AY240&lt;'Patient Data'!$AY$4,"tPA w/in 3 hours","")</f>
        <v/>
      </c>
      <c r="AL240" s="63" t="str">
        <f>IF(AR240&lt;'Patient Data'!$AR$4,"LSN within 3.5 hours","")</f>
        <v/>
      </c>
      <c r="AM240" s="63" t="str">
        <f t="shared" si="69"/>
        <v>-0-0-1-25-236</v>
      </c>
      <c r="AR240" s="18" t="str">
        <f t="shared" si="70"/>
        <v/>
      </c>
      <c r="AS240" s="18" t="str">
        <f>IF(L240="","",AG240-'Patient Data'!$AS$4)</f>
        <v/>
      </c>
      <c r="AT240" s="19"/>
      <c r="AU240" s="18" t="str">
        <f>IF(M240="","",AI240-'Patient Data'!$AU$4)</f>
        <v/>
      </c>
      <c r="AW240" s="19"/>
      <c r="AX240" s="18" t="str">
        <f t="shared" si="71"/>
        <v/>
      </c>
      <c r="AY240" s="18" t="str">
        <f t="shared" si="72"/>
        <v/>
      </c>
      <c r="AZ240" s="19"/>
      <c r="BO240" s="62" t="str">
        <f t="shared" si="79"/>
        <v/>
      </c>
      <c r="BP240" s="62" t="str">
        <f t="shared" si="80"/>
        <v/>
      </c>
      <c r="BQ240" s="62" t="str">
        <f t="shared" si="81"/>
        <v/>
      </c>
      <c r="BR240" s="62" t="str">
        <f t="shared" si="82"/>
        <v/>
      </c>
      <c r="BS240" s="62" t="str">
        <f t="shared" si="83"/>
        <v/>
      </c>
      <c r="BT240" s="62" t="str">
        <f t="shared" si="84"/>
        <v/>
      </c>
      <c r="BU240" s="62" t="str">
        <f t="shared" si="85"/>
        <v/>
      </c>
      <c r="BV240" s="62" t="str">
        <f t="shared" si="86"/>
        <v/>
      </c>
      <c r="BW240" s="62" t="str">
        <f t="shared" si="87"/>
        <v/>
      </c>
    </row>
    <row r="241" spans="1:75" s="13" customFormat="1" ht="38.25" customHeight="1" thickBot="1">
      <c r="A241" s="49">
        <f t="shared" si="88"/>
        <v>0</v>
      </c>
      <c r="B241" s="49" t="str">
        <f t="shared" si="89"/>
        <v>1-25</v>
      </c>
      <c r="C241" s="34"/>
      <c r="D241" s="92" t="str">
        <f>$A241&amp;"-"&amp;$B241&amp;"-"&amp;TEXT(ROWS(D$5:D241),"000")</f>
        <v>0-1-25-237</v>
      </c>
      <c r="E241" s="4"/>
      <c r="F241" s="4"/>
      <c r="G241" s="4"/>
      <c r="H241" s="4"/>
      <c r="I241" s="27"/>
      <c r="J241" s="4"/>
      <c r="K241" s="4"/>
      <c r="L241" s="4"/>
      <c r="M241" s="4"/>
      <c r="N241" s="57"/>
      <c r="O241" s="61"/>
      <c r="P241" s="63"/>
      <c r="Q241" s="68"/>
      <c r="R241" s="68"/>
      <c r="S241" s="68"/>
      <c r="T241" s="68"/>
      <c r="U241" s="70"/>
      <c r="V241" s="70"/>
      <c r="W241" s="70"/>
      <c r="X241" s="70"/>
      <c r="Y241" s="70"/>
      <c r="Z241" s="70"/>
      <c r="AA241" s="70"/>
      <c r="AB241" s="70"/>
      <c r="AC241" s="62" t="str">
        <f t="shared" si="73"/>
        <v/>
      </c>
      <c r="AD241" s="62" t="str">
        <f t="shared" si="74"/>
        <v/>
      </c>
      <c r="AE241" s="62" t="str">
        <f t="shared" si="75"/>
        <v/>
      </c>
      <c r="AF241" s="62" t="str">
        <f t="shared" si="76"/>
        <v/>
      </c>
      <c r="AG241" s="62" t="str">
        <f t="shared" si="77"/>
        <v/>
      </c>
      <c r="AH241" s="63" t="str">
        <f>IF(AG241&lt;'Patient Data'!$AS$4,"Labs complete w/in 45 minutes","")</f>
        <v/>
      </c>
      <c r="AI241" s="62" t="str">
        <f t="shared" si="78"/>
        <v/>
      </c>
      <c r="AJ241" s="63" t="str">
        <f>IF(AI241&lt;'Patient Data'!$AU$4,"tPA w/in 60 minutes","")</f>
        <v/>
      </c>
      <c r="AK241" s="63" t="str">
        <f>IF(AY241&lt;'Patient Data'!$AY$4,"tPA w/in 3 hours","")</f>
        <v/>
      </c>
      <c r="AL241" s="63" t="str">
        <f>IF(AR241&lt;'Patient Data'!$AR$4,"LSN within 3.5 hours","")</f>
        <v/>
      </c>
      <c r="AM241" s="63" t="str">
        <f t="shared" si="69"/>
        <v>-0-0-1-25-237</v>
      </c>
      <c r="AR241" s="18" t="str">
        <f t="shared" si="70"/>
        <v/>
      </c>
      <c r="AS241" s="18" t="str">
        <f>IF(L241="","",AG241-'Patient Data'!$AS$4)</f>
        <v/>
      </c>
      <c r="AT241" s="19"/>
      <c r="AU241" s="18" t="str">
        <f>IF(M241="","",AI241-'Patient Data'!$AU$4)</f>
        <v/>
      </c>
      <c r="AW241" s="19"/>
      <c r="AX241" s="18" t="str">
        <f t="shared" si="71"/>
        <v/>
      </c>
      <c r="AY241" s="18" t="str">
        <f t="shared" si="72"/>
        <v/>
      </c>
      <c r="AZ241" s="19"/>
      <c r="BO241" s="62" t="str">
        <f t="shared" si="79"/>
        <v/>
      </c>
      <c r="BP241" s="62" t="str">
        <f t="shared" si="80"/>
        <v/>
      </c>
      <c r="BQ241" s="62" t="str">
        <f t="shared" si="81"/>
        <v/>
      </c>
      <c r="BR241" s="62" t="str">
        <f t="shared" si="82"/>
        <v/>
      </c>
      <c r="BS241" s="62" t="str">
        <f t="shared" si="83"/>
        <v/>
      </c>
      <c r="BT241" s="62" t="str">
        <f t="shared" si="84"/>
        <v/>
      </c>
      <c r="BU241" s="62" t="str">
        <f t="shared" si="85"/>
        <v/>
      </c>
      <c r="BV241" s="62" t="str">
        <f t="shared" si="86"/>
        <v/>
      </c>
      <c r="BW241" s="62" t="str">
        <f t="shared" si="87"/>
        <v/>
      </c>
    </row>
    <row r="242" spans="1:75" s="13" customFormat="1" ht="38.25" customHeight="1" thickBot="1">
      <c r="A242" s="49">
        <f t="shared" si="88"/>
        <v>0</v>
      </c>
      <c r="B242" s="49" t="str">
        <f t="shared" si="89"/>
        <v>1-25</v>
      </c>
      <c r="C242" s="34"/>
      <c r="D242" s="92" t="str">
        <f>$A242&amp;"-"&amp;$B242&amp;"-"&amp;TEXT(ROWS(D$5:D242),"000")</f>
        <v>0-1-25-238</v>
      </c>
      <c r="E242" s="4"/>
      <c r="F242" s="4"/>
      <c r="G242" s="4"/>
      <c r="H242" s="4"/>
      <c r="I242" s="27"/>
      <c r="J242" s="4"/>
      <c r="K242" s="4"/>
      <c r="L242" s="4"/>
      <c r="M242" s="4"/>
      <c r="N242" s="57"/>
      <c r="O242" s="61"/>
      <c r="P242" s="63"/>
      <c r="Q242" s="68"/>
      <c r="R242" s="68"/>
      <c r="S242" s="68"/>
      <c r="T242" s="68"/>
      <c r="U242" s="70"/>
      <c r="V242" s="70"/>
      <c r="W242" s="70"/>
      <c r="X242" s="70"/>
      <c r="Y242" s="70"/>
      <c r="Z242" s="70"/>
      <c r="AA242" s="70"/>
      <c r="AB242" s="70"/>
      <c r="AC242" s="62" t="str">
        <f t="shared" si="73"/>
        <v/>
      </c>
      <c r="AD242" s="62" t="str">
        <f t="shared" si="74"/>
        <v/>
      </c>
      <c r="AE242" s="62" t="str">
        <f t="shared" si="75"/>
        <v/>
      </c>
      <c r="AF242" s="62" t="str">
        <f t="shared" si="76"/>
        <v/>
      </c>
      <c r="AG242" s="62" t="str">
        <f t="shared" si="77"/>
        <v/>
      </c>
      <c r="AH242" s="63" t="str">
        <f>IF(AG242&lt;'Patient Data'!$AS$4,"Labs complete w/in 45 minutes","")</f>
        <v/>
      </c>
      <c r="AI242" s="62" t="str">
        <f t="shared" si="78"/>
        <v/>
      </c>
      <c r="AJ242" s="63" t="str">
        <f>IF(AI242&lt;'Patient Data'!$AU$4,"tPA w/in 60 minutes","")</f>
        <v/>
      </c>
      <c r="AK242" s="63" t="str">
        <f>IF(AY242&lt;'Patient Data'!$AY$4,"tPA w/in 3 hours","")</f>
        <v/>
      </c>
      <c r="AL242" s="63" t="str">
        <f>IF(AR242&lt;'Patient Data'!$AR$4,"LSN within 3.5 hours","")</f>
        <v/>
      </c>
      <c r="AM242" s="63" t="str">
        <f t="shared" si="69"/>
        <v>-0-0-1-25-238</v>
      </c>
      <c r="AR242" s="18" t="str">
        <f t="shared" si="70"/>
        <v/>
      </c>
      <c r="AS242" s="18" t="str">
        <f>IF(L242="","",AG242-'Patient Data'!$AS$4)</f>
        <v/>
      </c>
      <c r="AT242" s="19"/>
      <c r="AU242" s="18" t="str">
        <f>IF(M242="","",AI242-'Patient Data'!$AU$4)</f>
        <v/>
      </c>
      <c r="AW242" s="19"/>
      <c r="AX242" s="18" t="str">
        <f t="shared" si="71"/>
        <v/>
      </c>
      <c r="AY242" s="18" t="str">
        <f t="shared" si="72"/>
        <v/>
      </c>
      <c r="AZ242" s="19"/>
      <c r="BO242" s="62" t="str">
        <f t="shared" si="79"/>
        <v/>
      </c>
      <c r="BP242" s="62" t="str">
        <f t="shared" si="80"/>
        <v/>
      </c>
      <c r="BQ242" s="62" t="str">
        <f t="shared" si="81"/>
        <v/>
      </c>
      <c r="BR242" s="62" t="str">
        <f t="shared" si="82"/>
        <v/>
      </c>
      <c r="BS242" s="62" t="str">
        <f t="shared" si="83"/>
        <v/>
      </c>
      <c r="BT242" s="62" t="str">
        <f t="shared" si="84"/>
        <v/>
      </c>
      <c r="BU242" s="62" t="str">
        <f t="shared" si="85"/>
        <v/>
      </c>
      <c r="BV242" s="62" t="str">
        <f t="shared" si="86"/>
        <v/>
      </c>
      <c r="BW242" s="62" t="str">
        <f t="shared" si="87"/>
        <v/>
      </c>
    </row>
    <row r="243" spans="1:75" s="13" customFormat="1" ht="38.25" customHeight="1" thickBot="1">
      <c r="A243" s="49">
        <f t="shared" si="88"/>
        <v>0</v>
      </c>
      <c r="B243" s="49" t="str">
        <f t="shared" si="89"/>
        <v>1-25</v>
      </c>
      <c r="C243" s="34"/>
      <c r="D243" s="92" t="str">
        <f>$A243&amp;"-"&amp;$B243&amp;"-"&amp;TEXT(ROWS(D$5:D243),"000")</f>
        <v>0-1-25-239</v>
      </c>
      <c r="E243" s="4"/>
      <c r="F243" s="4"/>
      <c r="G243" s="4"/>
      <c r="H243" s="4"/>
      <c r="I243" s="27"/>
      <c r="J243" s="4"/>
      <c r="K243" s="4"/>
      <c r="L243" s="4"/>
      <c r="M243" s="4"/>
      <c r="N243" s="57"/>
      <c r="O243" s="61"/>
      <c r="P243" s="63"/>
      <c r="Q243" s="68"/>
      <c r="R243" s="68"/>
      <c r="S243" s="68"/>
      <c r="T243" s="68"/>
      <c r="U243" s="70"/>
      <c r="V243" s="70"/>
      <c r="W243" s="70"/>
      <c r="X243" s="70"/>
      <c r="Y243" s="70"/>
      <c r="Z243" s="70"/>
      <c r="AA243" s="70"/>
      <c r="AB243" s="70"/>
      <c r="AC243" s="62" t="str">
        <f t="shared" si="73"/>
        <v/>
      </c>
      <c r="AD243" s="62" t="str">
        <f t="shared" si="74"/>
        <v/>
      </c>
      <c r="AE243" s="62" t="str">
        <f t="shared" si="75"/>
        <v/>
      </c>
      <c r="AF243" s="62" t="str">
        <f t="shared" si="76"/>
        <v/>
      </c>
      <c r="AG243" s="62" t="str">
        <f t="shared" si="77"/>
        <v/>
      </c>
      <c r="AH243" s="63" t="str">
        <f>IF(AG243&lt;'Patient Data'!$AS$4,"Labs complete w/in 45 minutes","")</f>
        <v/>
      </c>
      <c r="AI243" s="62" t="str">
        <f t="shared" si="78"/>
        <v/>
      </c>
      <c r="AJ243" s="63" t="str">
        <f>IF(AI243&lt;'Patient Data'!$AU$4,"tPA w/in 60 minutes","")</f>
        <v/>
      </c>
      <c r="AK243" s="63" t="str">
        <f>IF(AY243&lt;'Patient Data'!$AY$4,"tPA w/in 3 hours","")</f>
        <v/>
      </c>
      <c r="AL243" s="63" t="str">
        <f>IF(AR243&lt;'Patient Data'!$AR$4,"LSN within 3.5 hours","")</f>
        <v/>
      </c>
      <c r="AM243" s="63" t="str">
        <f t="shared" si="69"/>
        <v>-0-0-1-25-239</v>
      </c>
      <c r="AR243" s="18" t="str">
        <f t="shared" si="70"/>
        <v/>
      </c>
      <c r="AS243" s="18" t="str">
        <f>IF(L243="","",AG243-'Patient Data'!$AS$4)</f>
        <v/>
      </c>
      <c r="AT243" s="19"/>
      <c r="AU243" s="18" t="str">
        <f>IF(M243="","",AI243-'Patient Data'!$AU$4)</f>
        <v/>
      </c>
      <c r="AW243" s="19"/>
      <c r="AX243" s="18" t="str">
        <f t="shared" si="71"/>
        <v/>
      </c>
      <c r="AY243" s="18" t="str">
        <f t="shared" si="72"/>
        <v/>
      </c>
      <c r="AZ243" s="19"/>
      <c r="BO243" s="62" t="str">
        <f t="shared" si="79"/>
        <v/>
      </c>
      <c r="BP243" s="62" t="str">
        <f t="shared" si="80"/>
        <v/>
      </c>
      <c r="BQ243" s="62" t="str">
        <f t="shared" si="81"/>
        <v/>
      </c>
      <c r="BR243" s="62" t="str">
        <f t="shared" si="82"/>
        <v/>
      </c>
      <c r="BS243" s="62" t="str">
        <f t="shared" si="83"/>
        <v/>
      </c>
      <c r="BT243" s="62" t="str">
        <f t="shared" si="84"/>
        <v/>
      </c>
      <c r="BU243" s="62" t="str">
        <f t="shared" si="85"/>
        <v/>
      </c>
      <c r="BV243" s="62" t="str">
        <f t="shared" si="86"/>
        <v/>
      </c>
      <c r="BW243" s="62" t="str">
        <f t="shared" si="87"/>
        <v/>
      </c>
    </row>
    <row r="244" spans="1:75" s="13" customFormat="1" ht="38.25" customHeight="1" thickBot="1">
      <c r="A244" s="49">
        <f t="shared" si="88"/>
        <v>0</v>
      </c>
      <c r="B244" s="49" t="str">
        <f t="shared" si="89"/>
        <v>1-25</v>
      </c>
      <c r="C244" s="34"/>
      <c r="D244" s="92" t="str">
        <f>$A244&amp;"-"&amp;$B244&amp;"-"&amp;TEXT(ROWS(D$5:D244),"000")</f>
        <v>0-1-25-240</v>
      </c>
      <c r="E244" s="4"/>
      <c r="F244" s="4"/>
      <c r="G244" s="4"/>
      <c r="H244" s="4"/>
      <c r="I244" s="27"/>
      <c r="J244" s="4"/>
      <c r="K244" s="4"/>
      <c r="L244" s="4"/>
      <c r="M244" s="4"/>
      <c r="N244" s="57"/>
      <c r="O244" s="61"/>
      <c r="P244" s="63"/>
      <c r="Q244" s="68"/>
      <c r="R244" s="68"/>
      <c r="S244" s="68"/>
      <c r="T244" s="68"/>
      <c r="U244" s="70"/>
      <c r="V244" s="70"/>
      <c r="W244" s="70"/>
      <c r="X244" s="70"/>
      <c r="Y244" s="70"/>
      <c r="Z244" s="70"/>
      <c r="AA244" s="70"/>
      <c r="AB244" s="70"/>
      <c r="AC244" s="62" t="str">
        <f t="shared" si="73"/>
        <v/>
      </c>
      <c r="AD244" s="62" t="str">
        <f t="shared" si="74"/>
        <v/>
      </c>
      <c r="AE244" s="62" t="str">
        <f t="shared" si="75"/>
        <v/>
      </c>
      <c r="AF244" s="62" t="str">
        <f t="shared" si="76"/>
        <v/>
      </c>
      <c r="AG244" s="62" t="str">
        <f t="shared" si="77"/>
        <v/>
      </c>
      <c r="AH244" s="63" t="str">
        <f>IF(AG244&lt;'Patient Data'!$AS$4,"Labs complete w/in 45 minutes","")</f>
        <v/>
      </c>
      <c r="AI244" s="62" t="str">
        <f t="shared" si="78"/>
        <v/>
      </c>
      <c r="AJ244" s="63" t="str">
        <f>IF(AI244&lt;'Patient Data'!$AU$4,"tPA w/in 60 minutes","")</f>
        <v/>
      </c>
      <c r="AK244" s="63" t="str">
        <f>IF(AY244&lt;'Patient Data'!$AY$4,"tPA w/in 3 hours","")</f>
        <v/>
      </c>
      <c r="AL244" s="63" t="str">
        <f>IF(AR244&lt;'Patient Data'!$AR$4,"LSN within 3.5 hours","")</f>
        <v/>
      </c>
      <c r="AM244" s="63" t="str">
        <f t="shared" si="69"/>
        <v>-0-0-1-25-240</v>
      </c>
      <c r="AR244" s="18" t="str">
        <f t="shared" si="70"/>
        <v/>
      </c>
      <c r="AS244" s="18" t="str">
        <f>IF(L244="","",AG244-'Patient Data'!$AS$4)</f>
        <v/>
      </c>
      <c r="AT244" s="19"/>
      <c r="AU244" s="18" t="str">
        <f>IF(M244="","",AI244-'Patient Data'!$AU$4)</f>
        <v/>
      </c>
      <c r="AW244" s="19"/>
      <c r="AX244" s="18" t="str">
        <f t="shared" si="71"/>
        <v/>
      </c>
      <c r="AY244" s="18" t="str">
        <f t="shared" si="72"/>
        <v/>
      </c>
      <c r="AZ244" s="19"/>
      <c r="BO244" s="62" t="str">
        <f t="shared" si="79"/>
        <v/>
      </c>
      <c r="BP244" s="62" t="str">
        <f t="shared" si="80"/>
        <v/>
      </c>
      <c r="BQ244" s="62" t="str">
        <f t="shared" si="81"/>
        <v/>
      </c>
      <c r="BR244" s="62" t="str">
        <f t="shared" si="82"/>
        <v/>
      </c>
      <c r="BS244" s="62" t="str">
        <f t="shared" si="83"/>
        <v/>
      </c>
      <c r="BT244" s="62" t="str">
        <f t="shared" si="84"/>
        <v/>
      </c>
      <c r="BU244" s="62" t="str">
        <f t="shared" si="85"/>
        <v/>
      </c>
      <c r="BV244" s="62" t="str">
        <f t="shared" si="86"/>
        <v/>
      </c>
      <c r="BW244" s="62" t="str">
        <f t="shared" si="87"/>
        <v/>
      </c>
    </row>
    <row r="245" spans="1:75" s="13" customFormat="1" ht="38.25" customHeight="1" thickBot="1">
      <c r="A245" s="49">
        <f t="shared" si="88"/>
        <v>0</v>
      </c>
      <c r="B245" s="49" t="str">
        <f t="shared" si="89"/>
        <v>1-25</v>
      </c>
      <c r="C245" s="34"/>
      <c r="D245" s="92" t="str">
        <f>$A245&amp;"-"&amp;$B245&amp;"-"&amp;TEXT(ROWS(D$5:D245),"000")</f>
        <v>0-1-25-241</v>
      </c>
      <c r="E245" s="4"/>
      <c r="F245" s="4"/>
      <c r="G245" s="4"/>
      <c r="H245" s="4"/>
      <c r="I245" s="27"/>
      <c r="J245" s="4"/>
      <c r="K245" s="4"/>
      <c r="L245" s="4"/>
      <c r="M245" s="4"/>
      <c r="N245" s="57"/>
      <c r="O245" s="61"/>
      <c r="P245" s="63"/>
      <c r="Q245" s="68"/>
      <c r="R245" s="68"/>
      <c r="S245" s="68"/>
      <c r="T245" s="68"/>
      <c r="U245" s="70"/>
      <c r="V245" s="70"/>
      <c r="W245" s="70"/>
      <c r="X245" s="70"/>
      <c r="Y245" s="70"/>
      <c r="Z245" s="70"/>
      <c r="AA245" s="70"/>
      <c r="AB245" s="70"/>
      <c r="AC245" s="62" t="str">
        <f t="shared" si="73"/>
        <v/>
      </c>
      <c r="AD245" s="62" t="str">
        <f t="shared" si="74"/>
        <v/>
      </c>
      <c r="AE245" s="62" t="str">
        <f t="shared" si="75"/>
        <v/>
      </c>
      <c r="AF245" s="62" t="str">
        <f t="shared" si="76"/>
        <v/>
      </c>
      <c r="AG245" s="62" t="str">
        <f t="shared" si="77"/>
        <v/>
      </c>
      <c r="AH245" s="63" t="str">
        <f>IF(AG245&lt;'Patient Data'!$AS$4,"Labs complete w/in 45 minutes","")</f>
        <v/>
      </c>
      <c r="AI245" s="62" t="str">
        <f t="shared" si="78"/>
        <v/>
      </c>
      <c r="AJ245" s="63" t="str">
        <f>IF(AI245&lt;'Patient Data'!$AU$4,"tPA w/in 60 minutes","")</f>
        <v/>
      </c>
      <c r="AK245" s="63" t="str">
        <f>IF(AY245&lt;'Patient Data'!$AY$4,"tPA w/in 3 hours","")</f>
        <v/>
      </c>
      <c r="AL245" s="63" t="str">
        <f>IF(AR245&lt;'Patient Data'!$AR$4,"LSN within 3.5 hours","")</f>
        <v/>
      </c>
      <c r="AM245" s="63" t="str">
        <f t="shared" si="69"/>
        <v>-0-0-1-25-241</v>
      </c>
      <c r="AR245" s="18" t="str">
        <f t="shared" si="70"/>
        <v/>
      </c>
      <c r="AS245" s="18" t="str">
        <f>IF(L245="","",AG245-'Patient Data'!$AS$4)</f>
        <v/>
      </c>
      <c r="AT245" s="19"/>
      <c r="AU245" s="18" t="str">
        <f>IF(M245="","",AI245-'Patient Data'!$AU$4)</f>
        <v/>
      </c>
      <c r="AW245" s="19"/>
      <c r="AX245" s="18" t="str">
        <f t="shared" si="71"/>
        <v/>
      </c>
      <c r="AY245" s="18" t="str">
        <f t="shared" si="72"/>
        <v/>
      </c>
      <c r="AZ245" s="19"/>
      <c r="BO245" s="62" t="str">
        <f t="shared" si="79"/>
        <v/>
      </c>
      <c r="BP245" s="62" t="str">
        <f t="shared" si="80"/>
        <v/>
      </c>
      <c r="BQ245" s="62" t="str">
        <f t="shared" si="81"/>
        <v/>
      </c>
      <c r="BR245" s="62" t="str">
        <f t="shared" si="82"/>
        <v/>
      </c>
      <c r="BS245" s="62" t="str">
        <f t="shared" si="83"/>
        <v/>
      </c>
      <c r="BT245" s="62" t="str">
        <f t="shared" si="84"/>
        <v/>
      </c>
      <c r="BU245" s="62" t="str">
        <f t="shared" si="85"/>
        <v/>
      </c>
      <c r="BV245" s="62" t="str">
        <f t="shared" si="86"/>
        <v/>
      </c>
      <c r="BW245" s="62" t="str">
        <f t="shared" si="87"/>
        <v/>
      </c>
    </row>
    <row r="246" spans="1:75" s="13" customFormat="1" ht="38.25" customHeight="1" thickBot="1">
      <c r="A246" s="49">
        <f t="shared" si="88"/>
        <v>0</v>
      </c>
      <c r="B246" s="49" t="str">
        <f t="shared" si="89"/>
        <v>1-25</v>
      </c>
      <c r="C246" s="34"/>
      <c r="D246" s="92" t="str">
        <f>$A246&amp;"-"&amp;$B246&amp;"-"&amp;TEXT(ROWS(D$5:D246),"000")</f>
        <v>0-1-25-242</v>
      </c>
      <c r="E246" s="4"/>
      <c r="F246" s="4"/>
      <c r="G246" s="4"/>
      <c r="H246" s="4"/>
      <c r="I246" s="27"/>
      <c r="J246" s="4"/>
      <c r="K246" s="4"/>
      <c r="L246" s="4"/>
      <c r="M246" s="4"/>
      <c r="N246" s="57"/>
      <c r="O246" s="61"/>
      <c r="P246" s="63"/>
      <c r="Q246" s="68"/>
      <c r="R246" s="68"/>
      <c r="S246" s="68"/>
      <c r="T246" s="68"/>
      <c r="U246" s="70"/>
      <c r="V246" s="70"/>
      <c r="W246" s="70"/>
      <c r="X246" s="70"/>
      <c r="Y246" s="70"/>
      <c r="Z246" s="70"/>
      <c r="AA246" s="70"/>
      <c r="AB246" s="70"/>
      <c r="AC246" s="62" t="str">
        <f t="shared" si="73"/>
        <v/>
      </c>
      <c r="AD246" s="62" t="str">
        <f t="shared" si="74"/>
        <v/>
      </c>
      <c r="AE246" s="62" t="str">
        <f t="shared" si="75"/>
        <v/>
      </c>
      <c r="AF246" s="62" t="str">
        <f t="shared" si="76"/>
        <v/>
      </c>
      <c r="AG246" s="62" t="str">
        <f t="shared" si="77"/>
        <v/>
      </c>
      <c r="AH246" s="63" t="str">
        <f>IF(AG246&lt;'Patient Data'!$AS$4,"Labs complete w/in 45 minutes","")</f>
        <v/>
      </c>
      <c r="AI246" s="62" t="str">
        <f t="shared" si="78"/>
        <v/>
      </c>
      <c r="AJ246" s="63" t="str">
        <f>IF(AI246&lt;'Patient Data'!$AU$4,"tPA w/in 60 minutes","")</f>
        <v/>
      </c>
      <c r="AK246" s="63" t="str">
        <f>IF(AY246&lt;'Patient Data'!$AY$4,"tPA w/in 3 hours","")</f>
        <v/>
      </c>
      <c r="AL246" s="63" t="str">
        <f>IF(AR246&lt;'Patient Data'!$AR$4,"LSN within 3.5 hours","")</f>
        <v/>
      </c>
      <c r="AM246" s="63" t="str">
        <f t="shared" si="69"/>
        <v>-0-0-1-25-242</v>
      </c>
      <c r="AR246" s="18" t="str">
        <f t="shared" si="70"/>
        <v/>
      </c>
      <c r="AS246" s="18" t="str">
        <f>IF(L246="","",AG246-'Patient Data'!$AS$4)</f>
        <v/>
      </c>
      <c r="AT246" s="19"/>
      <c r="AU246" s="18" t="str">
        <f>IF(M246="","",AI246-'Patient Data'!$AU$4)</f>
        <v/>
      </c>
      <c r="AW246" s="19"/>
      <c r="AX246" s="18" t="str">
        <f t="shared" si="71"/>
        <v/>
      </c>
      <c r="AY246" s="18" t="str">
        <f t="shared" si="72"/>
        <v/>
      </c>
      <c r="AZ246" s="19"/>
      <c r="BO246" s="62" t="str">
        <f t="shared" si="79"/>
        <v/>
      </c>
      <c r="BP246" s="62" t="str">
        <f t="shared" si="80"/>
        <v/>
      </c>
      <c r="BQ246" s="62" t="str">
        <f t="shared" si="81"/>
        <v/>
      </c>
      <c r="BR246" s="62" t="str">
        <f t="shared" si="82"/>
        <v/>
      </c>
      <c r="BS246" s="62" t="str">
        <f t="shared" si="83"/>
        <v/>
      </c>
      <c r="BT246" s="62" t="str">
        <f t="shared" si="84"/>
        <v/>
      </c>
      <c r="BU246" s="62" t="str">
        <f t="shared" si="85"/>
        <v/>
      </c>
      <c r="BV246" s="62" t="str">
        <f t="shared" si="86"/>
        <v/>
      </c>
      <c r="BW246" s="62" t="str">
        <f t="shared" si="87"/>
        <v/>
      </c>
    </row>
    <row r="247" spans="1:75" s="13" customFormat="1" ht="38.25" customHeight="1" thickBot="1">
      <c r="A247" s="49">
        <f t="shared" si="88"/>
        <v>0</v>
      </c>
      <c r="B247" s="49" t="str">
        <f t="shared" si="89"/>
        <v>1-25</v>
      </c>
      <c r="C247" s="34"/>
      <c r="D247" s="92" t="str">
        <f>$A247&amp;"-"&amp;$B247&amp;"-"&amp;TEXT(ROWS(D$5:D247),"000")</f>
        <v>0-1-25-243</v>
      </c>
      <c r="E247" s="4"/>
      <c r="F247" s="4"/>
      <c r="G247" s="4"/>
      <c r="H247" s="4"/>
      <c r="I247" s="27"/>
      <c r="J247" s="4"/>
      <c r="K247" s="4"/>
      <c r="L247" s="4"/>
      <c r="M247" s="4"/>
      <c r="N247" s="57"/>
      <c r="O247" s="61"/>
      <c r="P247" s="63"/>
      <c r="Q247" s="68"/>
      <c r="R247" s="68"/>
      <c r="S247" s="68"/>
      <c r="T247" s="68"/>
      <c r="U247" s="70"/>
      <c r="V247" s="70"/>
      <c r="W247" s="70"/>
      <c r="X247" s="70"/>
      <c r="Y247" s="70"/>
      <c r="Z247" s="70"/>
      <c r="AA247" s="70"/>
      <c r="AB247" s="70"/>
      <c r="AC247" s="62" t="str">
        <f t="shared" si="73"/>
        <v/>
      </c>
      <c r="AD247" s="62" t="str">
        <f t="shared" si="74"/>
        <v/>
      </c>
      <c r="AE247" s="62" t="str">
        <f t="shared" si="75"/>
        <v/>
      </c>
      <c r="AF247" s="62" t="str">
        <f t="shared" si="76"/>
        <v/>
      </c>
      <c r="AG247" s="62" t="str">
        <f t="shared" si="77"/>
        <v/>
      </c>
      <c r="AH247" s="63" t="str">
        <f>IF(AG247&lt;'Patient Data'!$AS$4,"Labs complete w/in 45 minutes","")</f>
        <v/>
      </c>
      <c r="AI247" s="62" t="str">
        <f t="shared" si="78"/>
        <v/>
      </c>
      <c r="AJ247" s="63" t="str">
        <f>IF(AI247&lt;'Patient Data'!$AU$4,"tPA w/in 60 minutes","")</f>
        <v/>
      </c>
      <c r="AK247" s="63" t="str">
        <f>IF(AY247&lt;'Patient Data'!$AY$4,"tPA w/in 3 hours","")</f>
        <v/>
      </c>
      <c r="AL247" s="63" t="str">
        <f>IF(AR247&lt;'Patient Data'!$AR$4,"LSN within 3.5 hours","")</f>
        <v/>
      </c>
      <c r="AM247" s="63" t="str">
        <f t="shared" si="69"/>
        <v>-0-0-1-25-243</v>
      </c>
      <c r="AR247" s="18" t="str">
        <f t="shared" si="70"/>
        <v/>
      </c>
      <c r="AS247" s="18" t="str">
        <f>IF(L247="","",AG247-'Patient Data'!$AS$4)</f>
        <v/>
      </c>
      <c r="AT247" s="19"/>
      <c r="AU247" s="18" t="str">
        <f>IF(M247="","",AI247-'Patient Data'!$AU$4)</f>
        <v/>
      </c>
      <c r="AW247" s="19"/>
      <c r="AX247" s="18" t="str">
        <f t="shared" si="71"/>
        <v/>
      </c>
      <c r="AY247" s="18" t="str">
        <f t="shared" si="72"/>
        <v/>
      </c>
      <c r="AZ247" s="19"/>
      <c r="BO247" s="62" t="str">
        <f t="shared" si="79"/>
        <v/>
      </c>
      <c r="BP247" s="62" t="str">
        <f t="shared" si="80"/>
        <v/>
      </c>
      <c r="BQ247" s="62" t="str">
        <f t="shared" si="81"/>
        <v/>
      </c>
      <c r="BR247" s="62" t="str">
        <f t="shared" si="82"/>
        <v/>
      </c>
      <c r="BS247" s="62" t="str">
        <f t="shared" si="83"/>
        <v/>
      </c>
      <c r="BT247" s="62" t="str">
        <f t="shared" si="84"/>
        <v/>
      </c>
      <c r="BU247" s="62" t="str">
        <f t="shared" si="85"/>
        <v/>
      </c>
      <c r="BV247" s="62" t="str">
        <f t="shared" si="86"/>
        <v/>
      </c>
      <c r="BW247" s="62" t="str">
        <f t="shared" si="87"/>
        <v/>
      </c>
    </row>
    <row r="248" spans="1:75" s="13" customFormat="1" ht="38.25" customHeight="1" thickBot="1">
      <c r="A248" s="49">
        <f t="shared" si="88"/>
        <v>0</v>
      </c>
      <c r="B248" s="49" t="str">
        <f t="shared" si="89"/>
        <v>1-25</v>
      </c>
      <c r="C248" s="34"/>
      <c r="D248" s="92" t="str">
        <f>$A248&amp;"-"&amp;$B248&amp;"-"&amp;TEXT(ROWS(D$5:D248),"000")</f>
        <v>0-1-25-244</v>
      </c>
      <c r="E248" s="4"/>
      <c r="F248" s="4"/>
      <c r="G248" s="4"/>
      <c r="H248" s="4"/>
      <c r="I248" s="27"/>
      <c r="J248" s="4"/>
      <c r="K248" s="4"/>
      <c r="L248" s="4"/>
      <c r="M248" s="4"/>
      <c r="N248" s="57"/>
      <c r="O248" s="61"/>
      <c r="P248" s="63"/>
      <c r="Q248" s="68"/>
      <c r="R248" s="68"/>
      <c r="S248" s="68"/>
      <c r="T248" s="68"/>
      <c r="U248" s="70"/>
      <c r="V248" s="70"/>
      <c r="W248" s="70"/>
      <c r="X248" s="70"/>
      <c r="Y248" s="70"/>
      <c r="Z248" s="70"/>
      <c r="AA248" s="70"/>
      <c r="AB248" s="70"/>
      <c r="AC248" s="62" t="str">
        <f t="shared" si="73"/>
        <v/>
      </c>
      <c r="AD248" s="62" t="str">
        <f t="shared" si="74"/>
        <v/>
      </c>
      <c r="AE248" s="62" t="str">
        <f t="shared" si="75"/>
        <v/>
      </c>
      <c r="AF248" s="62" t="str">
        <f t="shared" si="76"/>
        <v/>
      </c>
      <c r="AG248" s="62" t="str">
        <f t="shared" si="77"/>
        <v/>
      </c>
      <c r="AH248" s="63" t="str">
        <f>IF(AG248&lt;'Patient Data'!$AS$4,"Labs complete w/in 45 minutes","")</f>
        <v/>
      </c>
      <c r="AI248" s="62" t="str">
        <f t="shared" si="78"/>
        <v/>
      </c>
      <c r="AJ248" s="63" t="str">
        <f>IF(AI248&lt;'Patient Data'!$AU$4,"tPA w/in 60 minutes","")</f>
        <v/>
      </c>
      <c r="AK248" s="63" t="str">
        <f>IF(AY248&lt;'Patient Data'!$AY$4,"tPA w/in 3 hours","")</f>
        <v/>
      </c>
      <c r="AL248" s="63" t="str">
        <f>IF(AR248&lt;'Patient Data'!$AR$4,"LSN within 3.5 hours","")</f>
        <v/>
      </c>
      <c r="AM248" s="63" t="str">
        <f t="shared" si="69"/>
        <v>-0-0-1-25-244</v>
      </c>
      <c r="AR248" s="18" t="str">
        <f t="shared" si="70"/>
        <v/>
      </c>
      <c r="AS248" s="18" t="str">
        <f>IF(L248="","",AG248-'Patient Data'!$AS$4)</f>
        <v/>
      </c>
      <c r="AT248" s="19"/>
      <c r="AU248" s="18" t="str">
        <f>IF(M248="","",AI248-'Patient Data'!$AU$4)</f>
        <v/>
      </c>
      <c r="AW248" s="19"/>
      <c r="AX248" s="18" t="str">
        <f t="shared" si="71"/>
        <v/>
      </c>
      <c r="AY248" s="18" t="str">
        <f t="shared" si="72"/>
        <v/>
      </c>
      <c r="AZ248" s="19"/>
      <c r="BO248" s="62" t="str">
        <f t="shared" si="79"/>
        <v/>
      </c>
      <c r="BP248" s="62" t="str">
        <f t="shared" si="80"/>
        <v/>
      </c>
      <c r="BQ248" s="62" t="str">
        <f t="shared" si="81"/>
        <v/>
      </c>
      <c r="BR248" s="62" t="str">
        <f t="shared" si="82"/>
        <v/>
      </c>
      <c r="BS248" s="62" t="str">
        <f t="shared" si="83"/>
        <v/>
      </c>
      <c r="BT248" s="62" t="str">
        <f t="shared" si="84"/>
        <v/>
      </c>
      <c r="BU248" s="62" t="str">
        <f t="shared" si="85"/>
        <v/>
      </c>
      <c r="BV248" s="62" t="str">
        <f t="shared" si="86"/>
        <v/>
      </c>
      <c r="BW248" s="62" t="str">
        <f t="shared" si="87"/>
        <v/>
      </c>
    </row>
    <row r="249" spans="1:75" s="13" customFormat="1" ht="38.25" customHeight="1" thickBot="1">
      <c r="A249" s="49">
        <f t="shared" si="88"/>
        <v>0</v>
      </c>
      <c r="B249" s="49" t="str">
        <f t="shared" si="89"/>
        <v>1-25</v>
      </c>
      <c r="C249" s="34"/>
      <c r="D249" s="92" t="str">
        <f>$A249&amp;"-"&amp;$B249&amp;"-"&amp;TEXT(ROWS(D$5:D249),"000")</f>
        <v>0-1-25-245</v>
      </c>
      <c r="E249" s="4"/>
      <c r="F249" s="4"/>
      <c r="G249" s="4"/>
      <c r="H249" s="4"/>
      <c r="I249" s="27"/>
      <c r="J249" s="4"/>
      <c r="K249" s="4"/>
      <c r="L249" s="4"/>
      <c r="M249" s="4"/>
      <c r="N249" s="57"/>
      <c r="O249" s="61"/>
      <c r="P249" s="63"/>
      <c r="Q249" s="68"/>
      <c r="R249" s="68"/>
      <c r="S249" s="68"/>
      <c r="T249" s="68"/>
      <c r="U249" s="70"/>
      <c r="V249" s="70"/>
      <c r="W249" s="70"/>
      <c r="X249" s="70"/>
      <c r="Y249" s="70"/>
      <c r="Z249" s="70"/>
      <c r="AA249" s="70"/>
      <c r="AB249" s="70"/>
      <c r="AC249" s="62" t="str">
        <f t="shared" si="73"/>
        <v/>
      </c>
      <c r="AD249" s="62" t="str">
        <f t="shared" si="74"/>
        <v/>
      </c>
      <c r="AE249" s="62" t="str">
        <f t="shared" si="75"/>
        <v/>
      </c>
      <c r="AF249" s="62" t="str">
        <f t="shared" si="76"/>
        <v/>
      </c>
      <c r="AG249" s="62" t="str">
        <f t="shared" si="77"/>
        <v/>
      </c>
      <c r="AH249" s="63" t="str">
        <f>IF(AG249&lt;'Patient Data'!$AS$4,"Labs complete w/in 45 minutes","")</f>
        <v/>
      </c>
      <c r="AI249" s="62" t="str">
        <f t="shared" si="78"/>
        <v/>
      </c>
      <c r="AJ249" s="63" t="str">
        <f>IF(AI249&lt;'Patient Data'!$AU$4,"tPA w/in 60 minutes","")</f>
        <v/>
      </c>
      <c r="AK249" s="63" t="str">
        <f>IF(AY249&lt;'Patient Data'!$AY$4,"tPA w/in 3 hours","")</f>
        <v/>
      </c>
      <c r="AL249" s="63" t="str">
        <f>IF(AR249&lt;'Patient Data'!$AR$4,"LSN within 3.5 hours","")</f>
        <v/>
      </c>
      <c r="AM249" s="63" t="str">
        <f t="shared" si="69"/>
        <v>-0-0-1-25-245</v>
      </c>
      <c r="AR249" s="18" t="str">
        <f t="shared" si="70"/>
        <v/>
      </c>
      <c r="AS249" s="18" t="str">
        <f>IF(L249="","",AG249-'Patient Data'!$AS$4)</f>
        <v/>
      </c>
      <c r="AT249" s="19"/>
      <c r="AU249" s="18" t="str">
        <f>IF(M249="","",AI249-'Patient Data'!$AU$4)</f>
        <v/>
      </c>
      <c r="AW249" s="19"/>
      <c r="AX249" s="18" t="str">
        <f t="shared" si="71"/>
        <v/>
      </c>
      <c r="AY249" s="18" t="str">
        <f t="shared" si="72"/>
        <v/>
      </c>
      <c r="AZ249" s="19"/>
      <c r="BO249" s="62" t="str">
        <f t="shared" si="79"/>
        <v/>
      </c>
      <c r="BP249" s="62" t="str">
        <f t="shared" si="80"/>
        <v/>
      </c>
      <c r="BQ249" s="62" t="str">
        <f t="shared" si="81"/>
        <v/>
      </c>
      <c r="BR249" s="62" t="str">
        <f t="shared" si="82"/>
        <v/>
      </c>
      <c r="BS249" s="62" t="str">
        <f t="shared" si="83"/>
        <v/>
      </c>
      <c r="BT249" s="62" t="str">
        <f t="shared" si="84"/>
        <v/>
      </c>
      <c r="BU249" s="62" t="str">
        <f t="shared" si="85"/>
        <v/>
      </c>
      <c r="BV249" s="62" t="str">
        <f t="shared" si="86"/>
        <v/>
      </c>
      <c r="BW249" s="62" t="str">
        <f t="shared" si="87"/>
        <v/>
      </c>
    </row>
    <row r="250" spans="1:75" s="13" customFormat="1" ht="38.25" customHeight="1" thickBot="1">
      <c r="A250" s="49">
        <f t="shared" si="88"/>
        <v>0</v>
      </c>
      <c r="B250" s="49" t="str">
        <f t="shared" si="89"/>
        <v>1-25</v>
      </c>
      <c r="C250" s="34"/>
      <c r="D250" s="92" t="str">
        <f>$A250&amp;"-"&amp;$B250&amp;"-"&amp;TEXT(ROWS(D$5:D250),"000")</f>
        <v>0-1-25-246</v>
      </c>
      <c r="E250" s="4"/>
      <c r="F250" s="4"/>
      <c r="G250" s="4"/>
      <c r="H250" s="4"/>
      <c r="I250" s="27"/>
      <c r="J250" s="4"/>
      <c r="K250" s="4"/>
      <c r="L250" s="4"/>
      <c r="M250" s="4"/>
      <c r="N250" s="57"/>
      <c r="O250" s="61"/>
      <c r="P250" s="63"/>
      <c r="Q250" s="68"/>
      <c r="R250" s="68"/>
      <c r="S250" s="68"/>
      <c r="T250" s="68"/>
      <c r="U250" s="70"/>
      <c r="V250" s="70"/>
      <c r="W250" s="70"/>
      <c r="X250" s="70"/>
      <c r="Y250" s="70"/>
      <c r="Z250" s="70"/>
      <c r="AA250" s="70"/>
      <c r="AB250" s="70"/>
      <c r="AC250" s="62" t="str">
        <f t="shared" si="73"/>
        <v/>
      </c>
      <c r="AD250" s="62" t="str">
        <f t="shared" si="74"/>
        <v/>
      </c>
      <c r="AE250" s="62" t="str">
        <f t="shared" si="75"/>
        <v/>
      </c>
      <c r="AF250" s="62" t="str">
        <f t="shared" si="76"/>
        <v/>
      </c>
      <c r="AG250" s="62" t="str">
        <f t="shared" si="77"/>
        <v/>
      </c>
      <c r="AH250" s="63" t="str">
        <f>IF(AG250&lt;'Patient Data'!$AS$4,"Labs complete w/in 45 minutes","")</f>
        <v/>
      </c>
      <c r="AI250" s="62" t="str">
        <f t="shared" si="78"/>
        <v/>
      </c>
      <c r="AJ250" s="63" t="str">
        <f>IF(AI250&lt;'Patient Data'!$AU$4,"tPA w/in 60 minutes","")</f>
        <v/>
      </c>
      <c r="AK250" s="63" t="str">
        <f>IF(AY250&lt;'Patient Data'!$AY$4,"tPA w/in 3 hours","")</f>
        <v/>
      </c>
      <c r="AL250" s="63" t="str">
        <f>IF(AR250&lt;'Patient Data'!$AR$4,"LSN within 3.5 hours","")</f>
        <v/>
      </c>
      <c r="AM250" s="63" t="str">
        <f t="shared" si="69"/>
        <v>-0-0-1-25-246</v>
      </c>
      <c r="AR250" s="18" t="str">
        <f t="shared" si="70"/>
        <v/>
      </c>
      <c r="AS250" s="18" t="str">
        <f>IF(L250="","",AG250-'Patient Data'!$AS$4)</f>
        <v/>
      </c>
      <c r="AT250" s="19"/>
      <c r="AU250" s="18" t="str">
        <f>IF(M250="","",AI250-'Patient Data'!$AU$4)</f>
        <v/>
      </c>
      <c r="AW250" s="19"/>
      <c r="AX250" s="18" t="str">
        <f t="shared" si="71"/>
        <v/>
      </c>
      <c r="AY250" s="18" t="str">
        <f t="shared" si="72"/>
        <v/>
      </c>
      <c r="AZ250" s="19"/>
      <c r="BO250" s="62" t="str">
        <f t="shared" si="79"/>
        <v/>
      </c>
      <c r="BP250" s="62" t="str">
        <f t="shared" si="80"/>
        <v/>
      </c>
      <c r="BQ250" s="62" t="str">
        <f t="shared" si="81"/>
        <v/>
      </c>
      <c r="BR250" s="62" t="str">
        <f t="shared" si="82"/>
        <v/>
      </c>
      <c r="BS250" s="62" t="str">
        <f t="shared" si="83"/>
        <v/>
      </c>
      <c r="BT250" s="62" t="str">
        <f t="shared" si="84"/>
        <v/>
      </c>
      <c r="BU250" s="62" t="str">
        <f t="shared" si="85"/>
        <v/>
      </c>
      <c r="BV250" s="62" t="str">
        <f t="shared" si="86"/>
        <v/>
      </c>
      <c r="BW250" s="62" t="str">
        <f t="shared" si="87"/>
        <v/>
      </c>
    </row>
    <row r="251" spans="1:75" s="13" customFormat="1" ht="38.25" customHeight="1" thickBot="1">
      <c r="A251" s="49">
        <f t="shared" si="88"/>
        <v>0</v>
      </c>
      <c r="B251" s="49" t="str">
        <f t="shared" si="89"/>
        <v>1-25</v>
      </c>
      <c r="C251" s="34"/>
      <c r="D251" s="92" t="str">
        <f>$A251&amp;"-"&amp;$B251&amp;"-"&amp;TEXT(ROWS(D$5:D251),"000")</f>
        <v>0-1-25-247</v>
      </c>
      <c r="E251" s="4"/>
      <c r="F251" s="4"/>
      <c r="G251" s="4"/>
      <c r="H251" s="4"/>
      <c r="I251" s="27"/>
      <c r="J251" s="4"/>
      <c r="K251" s="4"/>
      <c r="L251" s="4"/>
      <c r="M251" s="4"/>
      <c r="N251" s="57"/>
      <c r="O251" s="61"/>
      <c r="P251" s="63"/>
      <c r="Q251" s="68"/>
      <c r="R251" s="68"/>
      <c r="S251" s="68"/>
      <c r="T251" s="68"/>
      <c r="U251" s="70"/>
      <c r="V251" s="70"/>
      <c r="W251" s="70"/>
      <c r="X251" s="70"/>
      <c r="Y251" s="70"/>
      <c r="Z251" s="70"/>
      <c r="AA251" s="70"/>
      <c r="AB251" s="70"/>
      <c r="AC251" s="62" t="str">
        <f t="shared" si="73"/>
        <v/>
      </c>
      <c r="AD251" s="62" t="str">
        <f t="shared" si="74"/>
        <v/>
      </c>
      <c r="AE251" s="62" t="str">
        <f t="shared" si="75"/>
        <v/>
      </c>
      <c r="AF251" s="62" t="str">
        <f t="shared" si="76"/>
        <v/>
      </c>
      <c r="AG251" s="62" t="str">
        <f t="shared" si="77"/>
        <v/>
      </c>
      <c r="AH251" s="63" t="str">
        <f>IF(AG251&lt;'Patient Data'!$AS$4,"Labs complete w/in 45 minutes","")</f>
        <v/>
      </c>
      <c r="AI251" s="62" t="str">
        <f t="shared" si="78"/>
        <v/>
      </c>
      <c r="AJ251" s="63" t="str">
        <f>IF(AI251&lt;'Patient Data'!$AU$4,"tPA w/in 60 minutes","")</f>
        <v/>
      </c>
      <c r="AK251" s="63" t="str">
        <f>IF(AY251&lt;'Patient Data'!$AY$4,"tPA w/in 3 hours","")</f>
        <v/>
      </c>
      <c r="AL251" s="63" t="str">
        <f>IF(AR251&lt;'Patient Data'!$AR$4,"LSN within 3.5 hours","")</f>
        <v/>
      </c>
      <c r="AM251" s="63" t="str">
        <f t="shared" si="69"/>
        <v>-0-0-1-25-247</v>
      </c>
      <c r="AR251" s="18" t="str">
        <f t="shared" si="70"/>
        <v/>
      </c>
      <c r="AS251" s="18" t="str">
        <f>IF(L251="","",AG251-'Patient Data'!$AS$4)</f>
        <v/>
      </c>
      <c r="AT251" s="19"/>
      <c r="AU251" s="18" t="str">
        <f>IF(M251="","",AI251-'Patient Data'!$AU$4)</f>
        <v/>
      </c>
      <c r="AW251" s="19"/>
      <c r="AX251" s="18" t="str">
        <f t="shared" si="71"/>
        <v/>
      </c>
      <c r="AY251" s="18" t="str">
        <f t="shared" si="72"/>
        <v/>
      </c>
      <c r="AZ251" s="19"/>
      <c r="BO251" s="62" t="str">
        <f t="shared" si="79"/>
        <v/>
      </c>
      <c r="BP251" s="62" t="str">
        <f t="shared" si="80"/>
        <v/>
      </c>
      <c r="BQ251" s="62" t="str">
        <f t="shared" si="81"/>
        <v/>
      </c>
      <c r="BR251" s="62" t="str">
        <f t="shared" si="82"/>
        <v/>
      </c>
      <c r="BS251" s="62" t="str">
        <f t="shared" si="83"/>
        <v/>
      </c>
      <c r="BT251" s="62" t="str">
        <f t="shared" si="84"/>
        <v/>
      </c>
      <c r="BU251" s="62" t="str">
        <f t="shared" si="85"/>
        <v/>
      </c>
      <c r="BV251" s="62" t="str">
        <f t="shared" si="86"/>
        <v/>
      </c>
      <c r="BW251" s="62" t="str">
        <f t="shared" si="87"/>
        <v/>
      </c>
    </row>
    <row r="252" spans="1:75" s="13" customFormat="1" ht="38.25" customHeight="1" thickBot="1">
      <c r="A252" s="49">
        <f t="shared" si="88"/>
        <v>0</v>
      </c>
      <c r="B252" s="49" t="str">
        <f t="shared" si="89"/>
        <v>1-25</v>
      </c>
      <c r="C252" s="34"/>
      <c r="D252" s="92" t="str">
        <f>$A252&amp;"-"&amp;$B252&amp;"-"&amp;TEXT(ROWS(D$5:D252),"000")</f>
        <v>0-1-25-248</v>
      </c>
      <c r="E252" s="4"/>
      <c r="F252" s="4"/>
      <c r="G252" s="4"/>
      <c r="H252" s="4"/>
      <c r="I252" s="27"/>
      <c r="J252" s="4"/>
      <c r="K252" s="4"/>
      <c r="L252" s="4"/>
      <c r="M252" s="4"/>
      <c r="N252" s="57"/>
      <c r="O252" s="61"/>
      <c r="P252" s="63"/>
      <c r="Q252" s="68"/>
      <c r="R252" s="68"/>
      <c r="S252" s="68"/>
      <c r="T252" s="68"/>
      <c r="U252" s="70"/>
      <c r="V252" s="70"/>
      <c r="W252" s="70"/>
      <c r="X252" s="70"/>
      <c r="Y252" s="70"/>
      <c r="Z252" s="70"/>
      <c r="AA252" s="70"/>
      <c r="AB252" s="70"/>
      <c r="AC252" s="62" t="str">
        <f t="shared" si="73"/>
        <v/>
      </c>
      <c r="AD252" s="62" t="str">
        <f t="shared" si="74"/>
        <v/>
      </c>
      <c r="AE252" s="62" t="str">
        <f t="shared" si="75"/>
        <v/>
      </c>
      <c r="AF252" s="62" t="str">
        <f t="shared" si="76"/>
        <v/>
      </c>
      <c r="AG252" s="62" t="str">
        <f t="shared" si="77"/>
        <v/>
      </c>
      <c r="AH252" s="63" t="str">
        <f>IF(AG252&lt;'Patient Data'!$AS$4,"Labs complete w/in 45 minutes","")</f>
        <v/>
      </c>
      <c r="AI252" s="62" t="str">
        <f t="shared" si="78"/>
        <v/>
      </c>
      <c r="AJ252" s="63" t="str">
        <f>IF(AI252&lt;'Patient Data'!$AU$4,"tPA w/in 60 minutes","")</f>
        <v/>
      </c>
      <c r="AK252" s="63" t="str">
        <f>IF(AY252&lt;'Patient Data'!$AY$4,"tPA w/in 3 hours","")</f>
        <v/>
      </c>
      <c r="AL252" s="63" t="str">
        <f>IF(AR252&lt;'Patient Data'!$AR$4,"LSN within 3.5 hours","")</f>
        <v/>
      </c>
      <c r="AM252" s="63" t="str">
        <f t="shared" si="69"/>
        <v>-0-0-1-25-248</v>
      </c>
      <c r="AR252" s="18" t="str">
        <f t="shared" si="70"/>
        <v/>
      </c>
      <c r="AS252" s="18" t="str">
        <f>IF(L252="","",AG252-'Patient Data'!$AS$4)</f>
        <v/>
      </c>
      <c r="AT252" s="19"/>
      <c r="AU252" s="18" t="str">
        <f>IF(M252="","",AI252-'Patient Data'!$AU$4)</f>
        <v/>
      </c>
      <c r="AW252" s="19"/>
      <c r="AX252" s="18" t="str">
        <f t="shared" si="71"/>
        <v/>
      </c>
      <c r="AY252" s="18" t="str">
        <f t="shared" si="72"/>
        <v/>
      </c>
      <c r="AZ252" s="19"/>
      <c r="BO252" s="62" t="str">
        <f t="shared" si="79"/>
        <v/>
      </c>
      <c r="BP252" s="62" t="str">
        <f t="shared" si="80"/>
        <v/>
      </c>
      <c r="BQ252" s="62" t="str">
        <f t="shared" si="81"/>
        <v/>
      </c>
      <c r="BR252" s="62" t="str">
        <f t="shared" si="82"/>
        <v/>
      </c>
      <c r="BS252" s="62" t="str">
        <f t="shared" si="83"/>
        <v/>
      </c>
      <c r="BT252" s="62" t="str">
        <f t="shared" si="84"/>
        <v/>
      </c>
      <c r="BU252" s="62" t="str">
        <f t="shared" si="85"/>
        <v/>
      </c>
      <c r="BV252" s="62" t="str">
        <f t="shared" si="86"/>
        <v/>
      </c>
      <c r="BW252" s="62" t="str">
        <f t="shared" si="87"/>
        <v/>
      </c>
    </row>
    <row r="253" spans="1:75" s="13" customFormat="1" ht="38.25" customHeight="1" thickBot="1">
      <c r="A253" s="49">
        <f t="shared" si="88"/>
        <v>0</v>
      </c>
      <c r="B253" s="49" t="str">
        <f t="shared" si="89"/>
        <v>1-25</v>
      </c>
      <c r="C253" s="34"/>
      <c r="D253" s="92" t="str">
        <f>$A253&amp;"-"&amp;$B253&amp;"-"&amp;TEXT(ROWS(D$5:D253),"000")</f>
        <v>0-1-25-249</v>
      </c>
      <c r="E253" s="4"/>
      <c r="F253" s="4"/>
      <c r="G253" s="4"/>
      <c r="H253" s="4"/>
      <c r="I253" s="27"/>
      <c r="J253" s="4"/>
      <c r="K253" s="4"/>
      <c r="L253" s="4"/>
      <c r="M253" s="4"/>
      <c r="N253" s="57"/>
      <c r="O253" s="61"/>
      <c r="P253" s="63"/>
      <c r="Q253" s="68"/>
      <c r="R253" s="68"/>
      <c r="S253" s="68"/>
      <c r="T253" s="68"/>
      <c r="U253" s="70"/>
      <c r="V253" s="70"/>
      <c r="W253" s="70"/>
      <c r="X253" s="70"/>
      <c r="Y253" s="70"/>
      <c r="Z253" s="70"/>
      <c r="AA253" s="70"/>
      <c r="AB253" s="70"/>
      <c r="AC253" s="62" t="str">
        <f t="shared" si="73"/>
        <v/>
      </c>
      <c r="AD253" s="62" t="str">
        <f t="shared" si="74"/>
        <v/>
      </c>
      <c r="AE253" s="62" t="str">
        <f t="shared" si="75"/>
        <v/>
      </c>
      <c r="AF253" s="62" t="str">
        <f t="shared" si="76"/>
        <v/>
      </c>
      <c r="AG253" s="62" t="str">
        <f t="shared" si="77"/>
        <v/>
      </c>
      <c r="AH253" s="63" t="str">
        <f>IF(AG253&lt;'Patient Data'!$AS$4,"Labs complete w/in 45 minutes","")</f>
        <v/>
      </c>
      <c r="AI253" s="62" t="str">
        <f t="shared" si="78"/>
        <v/>
      </c>
      <c r="AJ253" s="63" t="str">
        <f>IF(AI253&lt;'Patient Data'!$AU$4,"tPA w/in 60 minutes","")</f>
        <v/>
      </c>
      <c r="AK253" s="63" t="str">
        <f>IF(AY253&lt;'Patient Data'!$AY$4,"tPA w/in 3 hours","")</f>
        <v/>
      </c>
      <c r="AL253" s="63" t="str">
        <f>IF(AR253&lt;'Patient Data'!$AR$4,"LSN within 3.5 hours","")</f>
        <v/>
      </c>
      <c r="AM253" s="63" t="str">
        <f t="shared" si="69"/>
        <v>-0-0-1-25-249</v>
      </c>
      <c r="AR253" s="18" t="str">
        <f t="shared" si="70"/>
        <v/>
      </c>
      <c r="AS253" s="18" t="str">
        <f>IF(L253="","",AG253-'Patient Data'!$AS$4)</f>
        <v/>
      </c>
      <c r="AT253" s="19"/>
      <c r="AU253" s="18" t="str">
        <f>IF(M253="","",AI253-'Patient Data'!$AU$4)</f>
        <v/>
      </c>
      <c r="AW253" s="19"/>
      <c r="AX253" s="18" t="str">
        <f t="shared" si="71"/>
        <v/>
      </c>
      <c r="AY253" s="18" t="str">
        <f t="shared" si="72"/>
        <v/>
      </c>
      <c r="AZ253" s="19"/>
      <c r="BO253" s="62" t="str">
        <f t="shared" si="79"/>
        <v/>
      </c>
      <c r="BP253" s="62" t="str">
        <f t="shared" si="80"/>
        <v/>
      </c>
      <c r="BQ253" s="62" t="str">
        <f t="shared" si="81"/>
        <v/>
      </c>
      <c r="BR253" s="62" t="str">
        <f t="shared" si="82"/>
        <v/>
      </c>
      <c r="BS253" s="62" t="str">
        <f t="shared" si="83"/>
        <v/>
      </c>
      <c r="BT253" s="62" t="str">
        <f t="shared" si="84"/>
        <v/>
      </c>
      <c r="BU253" s="62" t="str">
        <f t="shared" si="85"/>
        <v/>
      </c>
      <c r="BV253" s="62" t="str">
        <f t="shared" si="86"/>
        <v/>
      </c>
      <c r="BW253" s="62" t="str">
        <f t="shared" si="87"/>
        <v/>
      </c>
    </row>
    <row r="254" spans="1:75" s="13" customFormat="1" ht="38.25" customHeight="1" thickBot="1">
      <c r="A254" s="49">
        <f t="shared" si="88"/>
        <v>0</v>
      </c>
      <c r="B254" s="49" t="str">
        <f t="shared" si="89"/>
        <v>1-25</v>
      </c>
      <c r="C254" s="34"/>
      <c r="D254" s="92" t="str">
        <f>$A254&amp;"-"&amp;$B254&amp;"-"&amp;TEXT(ROWS(D$5:D254),"000")</f>
        <v>0-1-25-250</v>
      </c>
      <c r="E254" s="4"/>
      <c r="F254" s="4"/>
      <c r="G254" s="4"/>
      <c r="H254" s="4"/>
      <c r="I254" s="27"/>
      <c r="J254" s="4"/>
      <c r="K254" s="4"/>
      <c r="L254" s="4"/>
      <c r="M254" s="4"/>
      <c r="N254" s="57"/>
      <c r="O254" s="61"/>
      <c r="P254" s="63"/>
      <c r="Q254" s="68"/>
      <c r="R254" s="68"/>
      <c r="S254" s="68"/>
      <c r="T254" s="68"/>
      <c r="U254" s="70"/>
      <c r="V254" s="70"/>
      <c r="W254" s="70"/>
      <c r="X254" s="70"/>
      <c r="Y254" s="70"/>
      <c r="Z254" s="70"/>
      <c r="AA254" s="70"/>
      <c r="AB254" s="70"/>
      <c r="AC254" s="62" t="str">
        <f t="shared" si="73"/>
        <v/>
      </c>
      <c r="AD254" s="62" t="str">
        <f t="shared" si="74"/>
        <v/>
      </c>
      <c r="AE254" s="62" t="str">
        <f t="shared" si="75"/>
        <v/>
      </c>
      <c r="AF254" s="62" t="str">
        <f t="shared" si="76"/>
        <v/>
      </c>
      <c r="AG254" s="62" t="str">
        <f t="shared" si="77"/>
        <v/>
      </c>
      <c r="AH254" s="63" t="str">
        <f>IF(AG254&lt;'Patient Data'!$AS$4,"Labs complete w/in 45 minutes","")</f>
        <v/>
      </c>
      <c r="AI254" s="62" t="str">
        <f t="shared" si="78"/>
        <v/>
      </c>
      <c r="AJ254" s="63" t="str">
        <f>IF(AI254&lt;'Patient Data'!$AU$4,"tPA w/in 60 minutes","")</f>
        <v/>
      </c>
      <c r="AK254" s="63" t="str">
        <f>IF(AY254&lt;'Patient Data'!$AY$4,"tPA w/in 3 hours","")</f>
        <v/>
      </c>
      <c r="AL254" s="63" t="str">
        <f>IF(AR254&lt;'Patient Data'!$AR$4,"LSN within 3.5 hours","")</f>
        <v/>
      </c>
      <c r="AM254" s="63" t="str">
        <f t="shared" si="69"/>
        <v>-0-0-1-25-250</v>
      </c>
      <c r="AR254" s="18" t="str">
        <f t="shared" si="70"/>
        <v/>
      </c>
      <c r="AS254" s="18" t="str">
        <f>IF(L254="","",AG254-'Patient Data'!$AS$4)</f>
        <v/>
      </c>
      <c r="AT254" s="19"/>
      <c r="AU254" s="18" t="str">
        <f>IF(M254="","",AI254-'Patient Data'!$AU$4)</f>
        <v/>
      </c>
      <c r="AW254" s="19"/>
      <c r="AX254" s="18" t="str">
        <f t="shared" si="71"/>
        <v/>
      </c>
      <c r="AY254" s="18" t="str">
        <f t="shared" si="72"/>
        <v/>
      </c>
      <c r="AZ254" s="19"/>
      <c r="BO254" s="62" t="str">
        <f t="shared" si="79"/>
        <v/>
      </c>
      <c r="BP254" s="62" t="str">
        <f t="shared" si="80"/>
        <v/>
      </c>
      <c r="BQ254" s="62" t="str">
        <f t="shared" si="81"/>
        <v/>
      </c>
      <c r="BR254" s="62" t="str">
        <f t="shared" si="82"/>
        <v/>
      </c>
      <c r="BS254" s="62" t="str">
        <f t="shared" si="83"/>
        <v/>
      </c>
      <c r="BT254" s="62" t="str">
        <f t="shared" si="84"/>
        <v/>
      </c>
      <c r="BU254" s="62" t="str">
        <f t="shared" si="85"/>
        <v/>
      </c>
      <c r="BV254" s="62" t="str">
        <f t="shared" si="86"/>
        <v/>
      </c>
      <c r="BW254" s="62" t="str">
        <f t="shared" si="87"/>
        <v/>
      </c>
    </row>
    <row r="255" spans="1:75" s="13" customFormat="1" ht="38.25" customHeight="1" thickBot="1">
      <c r="A255" s="49">
        <f t="shared" si="88"/>
        <v>0</v>
      </c>
      <c r="B255" s="49" t="str">
        <f t="shared" si="89"/>
        <v>1-25</v>
      </c>
      <c r="C255" s="34"/>
      <c r="D255" s="92" t="str">
        <f>$A255&amp;"-"&amp;$B255&amp;"-"&amp;TEXT(ROWS(D$5:D255),"000")</f>
        <v>0-1-25-251</v>
      </c>
      <c r="E255" s="4"/>
      <c r="F255" s="4"/>
      <c r="G255" s="4"/>
      <c r="H255" s="4"/>
      <c r="I255" s="27"/>
      <c r="J255" s="4"/>
      <c r="K255" s="4"/>
      <c r="L255" s="4"/>
      <c r="M255" s="4"/>
      <c r="N255" s="57"/>
      <c r="O255" s="61"/>
      <c r="P255" s="63"/>
      <c r="Q255" s="68"/>
      <c r="R255" s="68"/>
      <c r="S255" s="68"/>
      <c r="T255" s="68"/>
      <c r="U255" s="70"/>
      <c r="V255" s="70"/>
      <c r="W255" s="70"/>
      <c r="X255" s="70"/>
      <c r="Y255" s="70"/>
      <c r="Z255" s="70"/>
      <c r="AA255" s="70"/>
      <c r="AB255" s="70"/>
      <c r="AC255" s="62" t="str">
        <f t="shared" si="73"/>
        <v/>
      </c>
      <c r="AD255" s="62" t="str">
        <f t="shared" si="74"/>
        <v/>
      </c>
      <c r="AE255" s="62" t="str">
        <f t="shared" si="75"/>
        <v/>
      </c>
      <c r="AF255" s="62" t="str">
        <f t="shared" si="76"/>
        <v/>
      </c>
      <c r="AG255" s="62" t="str">
        <f t="shared" si="77"/>
        <v/>
      </c>
      <c r="AH255" s="63" t="str">
        <f>IF(AG255&lt;'Patient Data'!$AS$4,"Labs complete w/in 45 minutes","")</f>
        <v/>
      </c>
      <c r="AI255" s="62" t="str">
        <f t="shared" si="78"/>
        <v/>
      </c>
      <c r="AJ255" s="63" t="str">
        <f>IF(AI255&lt;'Patient Data'!$AU$4,"tPA w/in 60 minutes","")</f>
        <v/>
      </c>
      <c r="AK255" s="63" t="str">
        <f>IF(AY255&lt;'Patient Data'!$AY$4,"tPA w/in 3 hours","")</f>
        <v/>
      </c>
      <c r="AL255" s="63" t="str">
        <f>IF(AR255&lt;'Patient Data'!$AR$4,"LSN within 3.5 hours","")</f>
        <v/>
      </c>
      <c r="AM255" s="63" t="str">
        <f t="shared" si="69"/>
        <v>-0-0-1-25-251</v>
      </c>
      <c r="AR255" s="18" t="str">
        <f t="shared" si="70"/>
        <v/>
      </c>
      <c r="AS255" s="18" t="str">
        <f>IF(L255="","",AG255-'Patient Data'!$AS$4)</f>
        <v/>
      </c>
      <c r="AT255" s="19"/>
      <c r="AU255" s="18" t="str">
        <f>IF(M255="","",AI255-'Patient Data'!$AU$4)</f>
        <v/>
      </c>
      <c r="AW255" s="19"/>
      <c r="AX255" s="18" t="str">
        <f t="shared" si="71"/>
        <v/>
      </c>
      <c r="AY255" s="18" t="str">
        <f t="shared" si="72"/>
        <v/>
      </c>
      <c r="AZ255" s="19"/>
      <c r="BO255" s="62" t="str">
        <f t="shared" si="79"/>
        <v/>
      </c>
      <c r="BP255" s="62" t="str">
        <f t="shared" si="80"/>
        <v/>
      </c>
      <c r="BQ255" s="62" t="str">
        <f t="shared" si="81"/>
        <v/>
      </c>
      <c r="BR255" s="62" t="str">
        <f t="shared" si="82"/>
        <v/>
      </c>
      <c r="BS255" s="62" t="str">
        <f t="shared" si="83"/>
        <v/>
      </c>
      <c r="BT255" s="62" t="str">
        <f t="shared" si="84"/>
        <v/>
      </c>
      <c r="BU255" s="62" t="str">
        <f t="shared" si="85"/>
        <v/>
      </c>
      <c r="BV255" s="62" t="str">
        <f t="shared" si="86"/>
        <v/>
      </c>
      <c r="BW255" s="62" t="str">
        <f t="shared" si="87"/>
        <v/>
      </c>
    </row>
    <row r="256" spans="1:75" s="13" customFormat="1" ht="38.25" customHeight="1" thickBot="1">
      <c r="A256" s="49">
        <f t="shared" si="88"/>
        <v>0</v>
      </c>
      <c r="B256" s="49" t="str">
        <f t="shared" si="89"/>
        <v>1-25</v>
      </c>
      <c r="C256" s="34"/>
      <c r="D256" s="92" t="str">
        <f>$A256&amp;"-"&amp;$B256&amp;"-"&amp;TEXT(ROWS(D$5:D256),"000")</f>
        <v>0-1-25-252</v>
      </c>
      <c r="E256" s="4"/>
      <c r="F256" s="4"/>
      <c r="G256" s="4"/>
      <c r="H256" s="4"/>
      <c r="I256" s="27"/>
      <c r="J256" s="4"/>
      <c r="K256" s="4"/>
      <c r="L256" s="4"/>
      <c r="M256" s="4"/>
      <c r="N256" s="57"/>
      <c r="O256" s="61"/>
      <c r="P256" s="63"/>
      <c r="Q256" s="68"/>
      <c r="R256" s="68"/>
      <c r="S256" s="68"/>
      <c r="T256" s="68"/>
      <c r="U256" s="70"/>
      <c r="V256" s="70"/>
      <c r="W256" s="70"/>
      <c r="X256" s="70"/>
      <c r="Y256" s="70"/>
      <c r="Z256" s="70"/>
      <c r="AA256" s="70"/>
      <c r="AB256" s="70"/>
      <c r="AC256" s="62" t="str">
        <f t="shared" si="73"/>
        <v/>
      </c>
      <c r="AD256" s="62" t="str">
        <f t="shared" si="74"/>
        <v/>
      </c>
      <c r="AE256" s="62" t="str">
        <f t="shared" si="75"/>
        <v/>
      </c>
      <c r="AF256" s="62" t="str">
        <f t="shared" si="76"/>
        <v/>
      </c>
      <c r="AG256" s="62" t="str">
        <f t="shared" si="77"/>
        <v/>
      </c>
      <c r="AH256" s="63" t="str">
        <f>IF(AG256&lt;'Patient Data'!$AS$4,"Labs complete w/in 45 minutes","")</f>
        <v/>
      </c>
      <c r="AI256" s="62" t="str">
        <f t="shared" si="78"/>
        <v/>
      </c>
      <c r="AJ256" s="63" t="str">
        <f>IF(AI256&lt;'Patient Data'!$AU$4,"tPA w/in 60 minutes","")</f>
        <v/>
      </c>
      <c r="AK256" s="63" t="str">
        <f>IF(AY256&lt;'Patient Data'!$AY$4,"tPA w/in 3 hours","")</f>
        <v/>
      </c>
      <c r="AL256" s="63" t="str">
        <f>IF(AR256&lt;'Patient Data'!$AR$4,"LSN within 3.5 hours","")</f>
        <v/>
      </c>
      <c r="AM256" s="63" t="str">
        <f t="shared" si="69"/>
        <v>-0-0-1-25-252</v>
      </c>
      <c r="AR256" s="18" t="str">
        <f t="shared" si="70"/>
        <v/>
      </c>
      <c r="AS256" s="18" t="str">
        <f>IF(L256="","",AG256-'Patient Data'!$AS$4)</f>
        <v/>
      </c>
      <c r="AT256" s="19"/>
      <c r="AU256" s="18" t="str">
        <f>IF(M256="","",AI256-'Patient Data'!$AU$4)</f>
        <v/>
      </c>
      <c r="AW256" s="19"/>
      <c r="AX256" s="18" t="str">
        <f t="shared" si="71"/>
        <v/>
      </c>
      <c r="AY256" s="18" t="str">
        <f t="shared" si="72"/>
        <v/>
      </c>
      <c r="AZ256" s="19"/>
      <c r="BO256" s="62" t="str">
        <f t="shared" si="79"/>
        <v/>
      </c>
      <c r="BP256" s="62" t="str">
        <f t="shared" si="80"/>
        <v/>
      </c>
      <c r="BQ256" s="62" t="str">
        <f t="shared" si="81"/>
        <v/>
      </c>
      <c r="BR256" s="62" t="str">
        <f t="shared" si="82"/>
        <v/>
      </c>
      <c r="BS256" s="62" t="str">
        <f t="shared" si="83"/>
        <v/>
      </c>
      <c r="BT256" s="62" t="str">
        <f t="shared" si="84"/>
        <v/>
      </c>
      <c r="BU256" s="62" t="str">
        <f t="shared" si="85"/>
        <v/>
      </c>
      <c r="BV256" s="62" t="str">
        <f t="shared" si="86"/>
        <v/>
      </c>
      <c r="BW256" s="62" t="str">
        <f t="shared" si="87"/>
        <v/>
      </c>
    </row>
    <row r="257" spans="1:75" s="13" customFormat="1" ht="38.25" customHeight="1" thickBot="1">
      <c r="A257" s="49">
        <f t="shared" si="88"/>
        <v>0</v>
      </c>
      <c r="B257" s="49" t="str">
        <f t="shared" si="89"/>
        <v>1-25</v>
      </c>
      <c r="C257" s="34"/>
      <c r="D257" s="92" t="str">
        <f>$A257&amp;"-"&amp;$B257&amp;"-"&amp;TEXT(ROWS(D$5:D257),"000")</f>
        <v>0-1-25-253</v>
      </c>
      <c r="E257" s="4"/>
      <c r="F257" s="4"/>
      <c r="G257" s="4"/>
      <c r="H257" s="4"/>
      <c r="I257" s="27"/>
      <c r="J257" s="4"/>
      <c r="K257" s="4"/>
      <c r="L257" s="4"/>
      <c r="M257" s="4"/>
      <c r="N257" s="57"/>
      <c r="O257" s="61"/>
      <c r="P257" s="63"/>
      <c r="Q257" s="68"/>
      <c r="R257" s="68"/>
      <c r="S257" s="68"/>
      <c r="T257" s="68"/>
      <c r="U257" s="70"/>
      <c r="V257" s="70"/>
      <c r="W257" s="70"/>
      <c r="X257" s="70"/>
      <c r="Y257" s="70"/>
      <c r="Z257" s="70"/>
      <c r="AA257" s="70"/>
      <c r="AB257" s="70"/>
      <c r="AC257" s="62" t="str">
        <f t="shared" si="73"/>
        <v/>
      </c>
      <c r="AD257" s="62" t="str">
        <f t="shared" si="74"/>
        <v/>
      </c>
      <c r="AE257" s="62" t="str">
        <f t="shared" si="75"/>
        <v/>
      </c>
      <c r="AF257" s="62" t="str">
        <f t="shared" si="76"/>
        <v/>
      </c>
      <c r="AG257" s="62" t="str">
        <f t="shared" si="77"/>
        <v/>
      </c>
      <c r="AH257" s="63" t="str">
        <f>IF(AG257&lt;'Patient Data'!$AS$4,"Labs complete w/in 45 minutes","")</f>
        <v/>
      </c>
      <c r="AI257" s="62" t="str">
        <f t="shared" si="78"/>
        <v/>
      </c>
      <c r="AJ257" s="63" t="str">
        <f>IF(AI257&lt;'Patient Data'!$AU$4,"tPA w/in 60 minutes","")</f>
        <v/>
      </c>
      <c r="AK257" s="63" t="str">
        <f>IF(AY257&lt;'Patient Data'!$AY$4,"tPA w/in 3 hours","")</f>
        <v/>
      </c>
      <c r="AL257" s="63" t="str">
        <f>IF(AR257&lt;'Patient Data'!$AR$4,"LSN within 3.5 hours","")</f>
        <v/>
      </c>
      <c r="AM257" s="63" t="str">
        <f t="shared" si="69"/>
        <v>-0-0-1-25-253</v>
      </c>
      <c r="AR257" s="18" t="str">
        <f t="shared" si="70"/>
        <v/>
      </c>
      <c r="AS257" s="18" t="str">
        <f>IF(L257="","",AG257-'Patient Data'!$AS$4)</f>
        <v/>
      </c>
      <c r="AT257" s="19"/>
      <c r="AU257" s="18" t="str">
        <f>IF(M257="","",AI257-'Patient Data'!$AU$4)</f>
        <v/>
      </c>
      <c r="AW257" s="19"/>
      <c r="AX257" s="18" t="str">
        <f t="shared" si="71"/>
        <v/>
      </c>
      <c r="AY257" s="18" t="str">
        <f t="shared" si="72"/>
        <v/>
      </c>
      <c r="AZ257" s="19"/>
      <c r="BO257" s="62" t="str">
        <f t="shared" si="79"/>
        <v/>
      </c>
      <c r="BP257" s="62" t="str">
        <f t="shared" si="80"/>
        <v/>
      </c>
      <c r="BQ257" s="62" t="str">
        <f t="shared" si="81"/>
        <v/>
      </c>
      <c r="BR257" s="62" t="str">
        <f t="shared" si="82"/>
        <v/>
      </c>
      <c r="BS257" s="62" t="str">
        <f t="shared" si="83"/>
        <v/>
      </c>
      <c r="BT257" s="62" t="str">
        <f t="shared" si="84"/>
        <v/>
      </c>
      <c r="BU257" s="62" t="str">
        <f t="shared" si="85"/>
        <v/>
      </c>
      <c r="BV257" s="62" t="str">
        <f t="shared" si="86"/>
        <v/>
      </c>
      <c r="BW257" s="62" t="str">
        <f t="shared" si="87"/>
        <v/>
      </c>
    </row>
    <row r="258" spans="1:75" s="13" customFormat="1" ht="38.25" customHeight="1" thickBot="1">
      <c r="A258" s="49">
        <f t="shared" si="88"/>
        <v>0</v>
      </c>
      <c r="B258" s="49" t="str">
        <f t="shared" si="89"/>
        <v>1-25</v>
      </c>
      <c r="C258" s="34"/>
      <c r="D258" s="92" t="str">
        <f>$A258&amp;"-"&amp;$B258&amp;"-"&amp;TEXT(ROWS(D$5:D258),"000")</f>
        <v>0-1-25-254</v>
      </c>
      <c r="E258" s="4"/>
      <c r="F258" s="4"/>
      <c r="G258" s="4"/>
      <c r="H258" s="4"/>
      <c r="I258" s="27"/>
      <c r="J258" s="4"/>
      <c r="K258" s="4"/>
      <c r="L258" s="4"/>
      <c r="M258" s="4"/>
      <c r="N258" s="57"/>
      <c r="O258" s="61"/>
      <c r="P258" s="63"/>
      <c r="Q258" s="68"/>
      <c r="R258" s="68"/>
      <c r="S258" s="68"/>
      <c r="T258" s="68"/>
      <c r="U258" s="70"/>
      <c r="V258" s="70"/>
      <c r="W258" s="70"/>
      <c r="X258" s="70"/>
      <c r="Y258" s="70"/>
      <c r="Z258" s="70"/>
      <c r="AA258" s="70"/>
      <c r="AB258" s="70"/>
      <c r="AC258" s="62" t="str">
        <f t="shared" si="73"/>
        <v/>
      </c>
      <c r="AD258" s="62" t="str">
        <f t="shared" si="74"/>
        <v/>
      </c>
      <c r="AE258" s="62" t="str">
        <f t="shared" si="75"/>
        <v/>
      </c>
      <c r="AF258" s="62" t="str">
        <f t="shared" si="76"/>
        <v/>
      </c>
      <c r="AG258" s="62" t="str">
        <f t="shared" si="77"/>
        <v/>
      </c>
      <c r="AH258" s="63" t="str">
        <f>IF(AG258&lt;'Patient Data'!$AS$4,"Labs complete w/in 45 minutes","")</f>
        <v/>
      </c>
      <c r="AI258" s="62" t="str">
        <f t="shared" si="78"/>
        <v/>
      </c>
      <c r="AJ258" s="63" t="str">
        <f>IF(AI258&lt;'Patient Data'!$AU$4,"tPA w/in 60 minutes","")</f>
        <v/>
      </c>
      <c r="AK258" s="63" t="str">
        <f>IF(AY258&lt;'Patient Data'!$AY$4,"tPA w/in 3 hours","")</f>
        <v/>
      </c>
      <c r="AL258" s="63" t="str">
        <f>IF(AR258&lt;'Patient Data'!$AR$4,"LSN within 3.5 hours","")</f>
        <v/>
      </c>
      <c r="AM258" s="63" t="str">
        <f t="shared" si="69"/>
        <v>-0-0-1-25-254</v>
      </c>
      <c r="AR258" s="18" t="str">
        <f t="shared" si="70"/>
        <v/>
      </c>
      <c r="AS258" s="18" t="str">
        <f>IF(L258="","",AG258-'Patient Data'!$AS$4)</f>
        <v/>
      </c>
      <c r="AT258" s="19"/>
      <c r="AU258" s="18" t="str">
        <f>IF(M258="","",AI258-'Patient Data'!$AU$4)</f>
        <v/>
      </c>
      <c r="AW258" s="19"/>
      <c r="AX258" s="18" t="str">
        <f t="shared" si="71"/>
        <v/>
      </c>
      <c r="AY258" s="18" t="str">
        <f t="shared" si="72"/>
        <v/>
      </c>
      <c r="AZ258" s="19"/>
      <c r="BO258" s="62" t="str">
        <f t="shared" si="79"/>
        <v/>
      </c>
      <c r="BP258" s="62" t="str">
        <f t="shared" si="80"/>
        <v/>
      </c>
      <c r="BQ258" s="62" t="str">
        <f t="shared" si="81"/>
        <v/>
      </c>
      <c r="BR258" s="62" t="str">
        <f t="shared" si="82"/>
        <v/>
      </c>
      <c r="BS258" s="62" t="str">
        <f t="shared" si="83"/>
        <v/>
      </c>
      <c r="BT258" s="62" t="str">
        <f t="shared" si="84"/>
        <v/>
      </c>
      <c r="BU258" s="62" t="str">
        <f t="shared" si="85"/>
        <v/>
      </c>
      <c r="BV258" s="62" t="str">
        <f t="shared" si="86"/>
        <v/>
      </c>
      <c r="BW258" s="62" t="str">
        <f t="shared" si="87"/>
        <v/>
      </c>
    </row>
    <row r="259" spans="1:75" s="13" customFormat="1" ht="38.25" customHeight="1" thickBot="1">
      <c r="A259" s="49">
        <f t="shared" si="88"/>
        <v>0</v>
      </c>
      <c r="B259" s="49" t="str">
        <f t="shared" si="89"/>
        <v>1-25</v>
      </c>
      <c r="C259" s="34"/>
      <c r="D259" s="92" t="str">
        <f>$A259&amp;"-"&amp;$B259&amp;"-"&amp;TEXT(ROWS(D$5:D259),"000")</f>
        <v>0-1-25-255</v>
      </c>
      <c r="E259" s="4"/>
      <c r="F259" s="4"/>
      <c r="G259" s="4"/>
      <c r="H259" s="4"/>
      <c r="I259" s="27"/>
      <c r="J259" s="4"/>
      <c r="K259" s="4"/>
      <c r="L259" s="4"/>
      <c r="M259" s="4"/>
      <c r="N259" s="57"/>
      <c r="O259" s="61"/>
      <c r="P259" s="63"/>
      <c r="Q259" s="68"/>
      <c r="R259" s="68"/>
      <c r="S259" s="68"/>
      <c r="T259" s="68"/>
      <c r="U259" s="70"/>
      <c r="V259" s="70"/>
      <c r="W259" s="70"/>
      <c r="X259" s="70"/>
      <c r="Y259" s="70"/>
      <c r="Z259" s="70"/>
      <c r="AA259" s="70"/>
      <c r="AB259" s="70"/>
      <c r="AC259" s="62" t="str">
        <f t="shared" si="73"/>
        <v/>
      </c>
      <c r="AD259" s="62" t="str">
        <f t="shared" si="74"/>
        <v/>
      </c>
      <c r="AE259" s="62" t="str">
        <f t="shared" si="75"/>
        <v/>
      </c>
      <c r="AF259" s="62" t="str">
        <f t="shared" si="76"/>
        <v/>
      </c>
      <c r="AG259" s="62" t="str">
        <f t="shared" si="77"/>
        <v/>
      </c>
      <c r="AH259" s="63" t="str">
        <f>IF(AG259&lt;'Patient Data'!$AS$4,"Labs complete w/in 45 minutes","")</f>
        <v/>
      </c>
      <c r="AI259" s="62" t="str">
        <f t="shared" si="78"/>
        <v/>
      </c>
      <c r="AJ259" s="63" t="str">
        <f>IF(AI259&lt;'Patient Data'!$AU$4,"tPA w/in 60 minutes","")</f>
        <v/>
      </c>
      <c r="AK259" s="63" t="str">
        <f>IF(AY259&lt;'Patient Data'!$AY$4,"tPA w/in 3 hours","")</f>
        <v/>
      </c>
      <c r="AL259" s="63" t="str">
        <f>IF(AR259&lt;'Patient Data'!$AR$4,"LSN within 3.5 hours","")</f>
        <v/>
      </c>
      <c r="AM259" s="63" t="str">
        <f t="shared" si="69"/>
        <v>-0-0-1-25-255</v>
      </c>
      <c r="AR259" s="18" t="str">
        <f t="shared" si="70"/>
        <v/>
      </c>
      <c r="AS259" s="18" t="str">
        <f>IF(L259="","",AG259-'Patient Data'!$AS$4)</f>
        <v/>
      </c>
      <c r="AT259" s="19"/>
      <c r="AU259" s="18" t="str">
        <f>IF(M259="","",AI259-'Patient Data'!$AU$4)</f>
        <v/>
      </c>
      <c r="AW259" s="19"/>
      <c r="AX259" s="18" t="str">
        <f t="shared" si="71"/>
        <v/>
      </c>
      <c r="AY259" s="18" t="str">
        <f t="shared" si="72"/>
        <v/>
      </c>
      <c r="AZ259" s="19"/>
      <c r="BO259" s="62" t="str">
        <f t="shared" si="79"/>
        <v/>
      </c>
      <c r="BP259" s="62" t="str">
        <f t="shared" si="80"/>
        <v/>
      </c>
      <c r="BQ259" s="62" t="str">
        <f t="shared" si="81"/>
        <v/>
      </c>
      <c r="BR259" s="62" t="str">
        <f t="shared" si="82"/>
        <v/>
      </c>
      <c r="BS259" s="62" t="str">
        <f t="shared" si="83"/>
        <v/>
      </c>
      <c r="BT259" s="62" t="str">
        <f t="shared" si="84"/>
        <v/>
      </c>
      <c r="BU259" s="62" t="str">
        <f t="shared" si="85"/>
        <v/>
      </c>
      <c r="BV259" s="62" t="str">
        <f t="shared" si="86"/>
        <v/>
      </c>
      <c r="BW259" s="62" t="str">
        <f t="shared" si="87"/>
        <v/>
      </c>
    </row>
    <row r="260" spans="1:75" s="13" customFormat="1" ht="38.25" customHeight="1" thickBot="1">
      <c r="A260" s="49">
        <f t="shared" si="88"/>
        <v>0</v>
      </c>
      <c r="B260" s="49" t="str">
        <f t="shared" si="89"/>
        <v>1-25</v>
      </c>
      <c r="C260" s="34"/>
      <c r="D260" s="92" t="str">
        <f>$A260&amp;"-"&amp;$B260&amp;"-"&amp;TEXT(ROWS(D$5:D260),"000")</f>
        <v>0-1-25-256</v>
      </c>
      <c r="E260" s="4"/>
      <c r="F260" s="4"/>
      <c r="G260" s="4"/>
      <c r="H260" s="4"/>
      <c r="I260" s="27"/>
      <c r="J260" s="4"/>
      <c r="K260" s="4"/>
      <c r="L260" s="4"/>
      <c r="M260" s="4"/>
      <c r="N260" s="57"/>
      <c r="O260" s="61"/>
      <c r="P260" s="63"/>
      <c r="Q260" s="68"/>
      <c r="R260" s="68"/>
      <c r="S260" s="68"/>
      <c r="T260" s="68"/>
      <c r="U260" s="70"/>
      <c r="V260" s="70"/>
      <c r="W260" s="70"/>
      <c r="X260" s="70"/>
      <c r="Y260" s="70"/>
      <c r="Z260" s="70"/>
      <c r="AA260" s="70"/>
      <c r="AB260" s="70"/>
      <c r="AC260" s="62" t="str">
        <f t="shared" si="73"/>
        <v/>
      </c>
      <c r="AD260" s="62" t="str">
        <f t="shared" si="74"/>
        <v/>
      </c>
      <c r="AE260" s="62" t="str">
        <f t="shared" si="75"/>
        <v/>
      </c>
      <c r="AF260" s="62" t="str">
        <f t="shared" si="76"/>
        <v/>
      </c>
      <c r="AG260" s="62" t="str">
        <f t="shared" si="77"/>
        <v/>
      </c>
      <c r="AH260" s="63" t="str">
        <f>IF(AG260&lt;'Patient Data'!$AS$4,"Labs complete w/in 45 minutes","")</f>
        <v/>
      </c>
      <c r="AI260" s="62" t="str">
        <f t="shared" si="78"/>
        <v/>
      </c>
      <c r="AJ260" s="63" t="str">
        <f>IF(AI260&lt;'Patient Data'!$AU$4,"tPA w/in 60 minutes","")</f>
        <v/>
      </c>
      <c r="AK260" s="63" t="str">
        <f>IF(AY260&lt;'Patient Data'!$AY$4,"tPA w/in 3 hours","")</f>
        <v/>
      </c>
      <c r="AL260" s="63" t="str">
        <f>IF(AR260&lt;'Patient Data'!$AR$4,"LSN within 3.5 hours","")</f>
        <v/>
      </c>
      <c r="AM260" s="63" t="str">
        <f t="shared" si="69"/>
        <v>-0-0-1-25-256</v>
      </c>
      <c r="AR260" s="18" t="str">
        <f t="shared" si="70"/>
        <v/>
      </c>
      <c r="AS260" s="18" t="str">
        <f>IF(L260="","",AG260-'Patient Data'!$AS$4)</f>
        <v/>
      </c>
      <c r="AT260" s="19"/>
      <c r="AU260" s="18" t="str">
        <f>IF(M260="","",AI260-'Patient Data'!$AU$4)</f>
        <v/>
      </c>
      <c r="AW260" s="19"/>
      <c r="AX260" s="18" t="str">
        <f t="shared" si="71"/>
        <v/>
      </c>
      <c r="AY260" s="18" t="str">
        <f t="shared" si="72"/>
        <v/>
      </c>
      <c r="AZ260" s="19"/>
      <c r="BO260" s="62" t="str">
        <f t="shared" si="79"/>
        <v/>
      </c>
      <c r="BP260" s="62" t="str">
        <f t="shared" si="80"/>
        <v/>
      </c>
      <c r="BQ260" s="62" t="str">
        <f t="shared" si="81"/>
        <v/>
      </c>
      <c r="BR260" s="62" t="str">
        <f t="shared" si="82"/>
        <v/>
      </c>
      <c r="BS260" s="62" t="str">
        <f t="shared" si="83"/>
        <v/>
      </c>
      <c r="BT260" s="62" t="str">
        <f t="shared" si="84"/>
        <v/>
      </c>
      <c r="BU260" s="62" t="str">
        <f t="shared" si="85"/>
        <v/>
      </c>
      <c r="BV260" s="62" t="str">
        <f t="shared" si="86"/>
        <v/>
      </c>
      <c r="BW260" s="62" t="str">
        <f t="shared" si="87"/>
        <v/>
      </c>
    </row>
    <row r="261" spans="1:75" s="13" customFormat="1" ht="38.25" customHeight="1" thickBot="1">
      <c r="A261" s="49">
        <f t="shared" si="88"/>
        <v>0</v>
      </c>
      <c r="B261" s="49" t="str">
        <f t="shared" si="89"/>
        <v>1-25</v>
      </c>
      <c r="C261" s="34"/>
      <c r="D261" s="92" t="str">
        <f>$A261&amp;"-"&amp;$B261&amp;"-"&amp;TEXT(ROWS(D$5:D261),"000")</f>
        <v>0-1-25-257</v>
      </c>
      <c r="E261" s="4"/>
      <c r="F261" s="4"/>
      <c r="G261" s="4"/>
      <c r="H261" s="4"/>
      <c r="I261" s="27"/>
      <c r="J261" s="4"/>
      <c r="K261" s="4"/>
      <c r="L261" s="4"/>
      <c r="M261" s="4"/>
      <c r="N261" s="57"/>
      <c r="O261" s="61"/>
      <c r="P261" s="63"/>
      <c r="Q261" s="68"/>
      <c r="R261" s="68"/>
      <c r="S261" s="68"/>
      <c r="T261" s="68"/>
      <c r="U261" s="70"/>
      <c r="V261" s="70"/>
      <c r="W261" s="70"/>
      <c r="X261" s="70"/>
      <c r="Y261" s="70"/>
      <c r="Z261" s="70"/>
      <c r="AA261" s="70"/>
      <c r="AB261" s="70"/>
      <c r="AC261" s="62" t="str">
        <f t="shared" si="73"/>
        <v/>
      </c>
      <c r="AD261" s="62" t="str">
        <f t="shared" si="74"/>
        <v/>
      </c>
      <c r="AE261" s="62" t="str">
        <f t="shared" si="75"/>
        <v/>
      </c>
      <c r="AF261" s="62" t="str">
        <f t="shared" si="76"/>
        <v/>
      </c>
      <c r="AG261" s="62" t="str">
        <f t="shared" si="77"/>
        <v/>
      </c>
      <c r="AH261" s="63" t="str">
        <f>IF(AG261&lt;'Patient Data'!$AS$4,"Labs complete w/in 45 minutes","")</f>
        <v/>
      </c>
      <c r="AI261" s="62" t="str">
        <f t="shared" si="78"/>
        <v/>
      </c>
      <c r="AJ261" s="63" t="str">
        <f>IF(AI261&lt;'Patient Data'!$AU$4,"tPA w/in 60 minutes","")</f>
        <v/>
      </c>
      <c r="AK261" s="63" t="str">
        <f>IF(AY261&lt;'Patient Data'!$AY$4,"tPA w/in 3 hours","")</f>
        <v/>
      </c>
      <c r="AL261" s="63" t="str">
        <f>IF(AR261&lt;'Patient Data'!$AR$4,"LSN within 3.5 hours","")</f>
        <v/>
      </c>
      <c r="AM261" s="63" t="str">
        <f t="shared" ref="AM261:AM324" si="90">IF(D261="","",CONCATENATE(C261,"-",A261,"-",D261))</f>
        <v>-0-0-1-25-257</v>
      </c>
      <c r="AR261" s="18" t="str">
        <f t="shared" ref="AR261:AR324" si="91">IF(E261="","",(IF(F261-E261&lt;0,-(24-(F261-E261)-25),(F261-E261))))</f>
        <v/>
      </c>
      <c r="AS261" s="18" t="str">
        <f>IF(L261="","",AG261-'Patient Data'!$AS$4)</f>
        <v/>
      </c>
      <c r="AT261" s="19"/>
      <c r="AU261" s="18" t="str">
        <f>IF(M261="","",AI261-'Patient Data'!$AU$4)</f>
        <v/>
      </c>
      <c r="AW261" s="19"/>
      <c r="AX261" s="18" t="str">
        <f t="shared" ref="AX261:AX324" si="92">+AL261</f>
        <v/>
      </c>
      <c r="AY261" s="18" t="str">
        <f t="shared" ref="AY261:AY324" si="93">IF(M261="","",M261-E261)</f>
        <v/>
      </c>
      <c r="AZ261" s="19"/>
      <c r="BO261" s="62" t="str">
        <f t="shared" si="79"/>
        <v/>
      </c>
      <c r="BP261" s="62" t="str">
        <f t="shared" si="80"/>
        <v/>
      </c>
      <c r="BQ261" s="62" t="str">
        <f t="shared" si="81"/>
        <v/>
      </c>
      <c r="BR261" s="62" t="str">
        <f t="shared" si="82"/>
        <v/>
      </c>
      <c r="BS261" s="62" t="str">
        <f t="shared" si="83"/>
        <v/>
      </c>
      <c r="BT261" s="62" t="str">
        <f t="shared" si="84"/>
        <v/>
      </c>
      <c r="BU261" s="62" t="str">
        <f t="shared" si="85"/>
        <v/>
      </c>
      <c r="BV261" s="62" t="str">
        <f t="shared" si="86"/>
        <v/>
      </c>
      <c r="BW261" s="62" t="str">
        <f t="shared" si="87"/>
        <v/>
      </c>
    </row>
    <row r="262" spans="1:75" s="13" customFormat="1" ht="38.25" customHeight="1" thickBot="1">
      <c r="A262" s="49">
        <f t="shared" si="88"/>
        <v>0</v>
      </c>
      <c r="B262" s="49" t="str">
        <f t="shared" si="89"/>
        <v>1-25</v>
      </c>
      <c r="C262" s="34"/>
      <c r="D262" s="92" t="str">
        <f>$A262&amp;"-"&amp;$B262&amp;"-"&amp;TEXT(ROWS(D$5:D262),"000")</f>
        <v>0-1-25-258</v>
      </c>
      <c r="E262" s="4"/>
      <c r="F262" s="4"/>
      <c r="G262" s="4"/>
      <c r="H262" s="4"/>
      <c r="I262" s="27"/>
      <c r="J262" s="4"/>
      <c r="K262" s="4"/>
      <c r="L262" s="4"/>
      <c r="M262" s="4"/>
      <c r="N262" s="57"/>
      <c r="O262" s="61"/>
      <c r="P262" s="63"/>
      <c r="Q262" s="68"/>
      <c r="R262" s="68"/>
      <c r="S262" s="68"/>
      <c r="T262" s="68"/>
      <c r="U262" s="70"/>
      <c r="V262" s="70"/>
      <c r="W262" s="70"/>
      <c r="X262" s="70"/>
      <c r="Y262" s="70"/>
      <c r="Z262" s="70"/>
      <c r="AA262" s="70"/>
      <c r="AB262" s="70"/>
      <c r="AC262" s="62" t="str">
        <f t="shared" ref="AC262:AC325" si="94">IF(OR(ISBLANK(G262),ISBLANK(F262)),"",(IF(G262&lt;$F262,(G262-$F262)+24,(G262-$F262))))</f>
        <v/>
      </c>
      <c r="AD262" s="62" t="str">
        <f t="shared" ref="AD262:AD325" si="95">IF(OR(ISBLANK(F262),ISBLANK(H262)),"",(IF(H262&lt;$F262,(H262-$F262)+24,(H262-$F262))))</f>
        <v/>
      </c>
      <c r="AE262" s="62" t="str">
        <f t="shared" ref="AE262:AE325" si="96">IF(OR(ISBLANK(J262),ISBLANK(F262)),"",(IF(J262&lt;$F262,(J262-$F262)+24,(J262-$F262))))</f>
        <v/>
      </c>
      <c r="AF262" s="62" t="str">
        <f t="shared" ref="AF262:AF325" si="97">IF(OR(ISBLANK(K262),ISBLANK(F262)),"",(IF(K262&lt;$F262,(K262-$F262)+24,(K262-$F262))))</f>
        <v/>
      </c>
      <c r="AG262" s="62" t="str">
        <f t="shared" ref="AG262:AG325" si="98">IF(OR(ISBLANK(L262),ISBLANK(F262)),"",(IF(L262&lt;$F262,(L262-$F262)+24,(L262-$F262))))</f>
        <v/>
      </c>
      <c r="AH262" s="63" t="str">
        <f>IF(AG262&lt;'Patient Data'!$AS$4,"Labs complete w/in 45 minutes","")</f>
        <v/>
      </c>
      <c r="AI262" s="62" t="str">
        <f t="shared" ref="AI262:AI325" si="99">IF(OR(ISBLANK(M262),ISBLANK(F262)),"",(IF(M262&lt;$F262,(M262-$F262)+24,(M262-$F262))))</f>
        <v/>
      </c>
      <c r="AJ262" s="63" t="str">
        <f>IF(AI262&lt;'Patient Data'!$AU$4,"tPA w/in 60 minutes","")</f>
        <v/>
      </c>
      <c r="AK262" s="63" t="str">
        <f>IF(AY262&lt;'Patient Data'!$AY$4,"tPA w/in 3 hours","")</f>
        <v/>
      </c>
      <c r="AL262" s="63" t="str">
        <f>IF(AR262&lt;'Patient Data'!$AR$4,"LSN within 3.5 hours","")</f>
        <v/>
      </c>
      <c r="AM262" s="63" t="str">
        <f t="shared" si="90"/>
        <v>-0-0-1-25-258</v>
      </c>
      <c r="AR262" s="18" t="str">
        <f t="shared" si="91"/>
        <v/>
      </c>
      <c r="AS262" s="18" t="str">
        <f>IF(L262="","",AG262-'Patient Data'!$AS$4)</f>
        <v/>
      </c>
      <c r="AT262" s="19"/>
      <c r="AU262" s="18" t="str">
        <f>IF(M262="","",AI262-'Patient Data'!$AU$4)</f>
        <v/>
      </c>
      <c r="AW262" s="19"/>
      <c r="AX262" s="18" t="str">
        <f t="shared" si="92"/>
        <v/>
      </c>
      <c r="AY262" s="18" t="str">
        <f t="shared" si="93"/>
        <v/>
      </c>
      <c r="AZ262" s="19"/>
      <c r="BO262" s="62" t="str">
        <f t="shared" ref="BO262:BO325" si="100">IF(OR(ISBLANK(U262),ISBLANK(F262)),"",(IF(U262&lt;$F262,(U262-$F262)+24,(U262-$F262))))</f>
        <v/>
      </c>
      <c r="BP262" s="62" t="str">
        <f t="shared" ref="BP262:BP325" si="101">IF(OR(ISBLANK(V262),ISBLANK(U262)),"",(IF(V262&lt;$U262,(V262-$U262)+24,(V262-$U262))))</f>
        <v/>
      </c>
      <c r="BQ262" s="62" t="str">
        <f t="shared" ref="BQ262:BQ325" si="102">IF(OR(ISBLANK(W262),ISBLANK(V262)),"",(IF(W262&lt;$V262,(W262-$V262)+24,(W262-$V262))))</f>
        <v/>
      </c>
      <c r="BR262" s="62" t="str">
        <f t="shared" ref="BR262:BR325" si="103">IF(OR(ISBLANK(X262),ISBLANK(W262)),"",(IF(X262&lt;$W262,(X262-$W262)+24,(X262-$W262))))</f>
        <v/>
      </c>
      <c r="BS262" s="62" t="str">
        <f t="shared" ref="BS262:BS325" si="104">IF(OR(ISBLANK(Y262),ISBLANK(X262)),"",(IF(Y262&lt;$X262,(Y262-$X262)+24,(Y262-$X262))))</f>
        <v/>
      </c>
      <c r="BT262" s="62" t="str">
        <f t="shared" ref="BT262:BT325" si="105">IF(OR(ISBLANK(Y262),ISBLANK(W262)),"",(IF(Y262&lt;$W262,(Y262-$W262)+24,(Y262-$W262))))</f>
        <v/>
      </c>
      <c r="BU262" s="62" t="str">
        <f t="shared" ref="BU262:BU325" si="106">IF(OR(ISBLANK(Y262),ISBLANK(F262)),"",(IF(Y262&lt;$F262,(Y262-$F262)+24,(Y262-$F262))))</f>
        <v/>
      </c>
      <c r="BV262" s="62" t="str">
        <f t="shared" ref="BV262:BV325" si="107">IF(OR(ISBLANK(V262),ISBLANK(F262)),"",(IF(V262&lt;$F262,(V262-$F262)+24,(V262-$F262))))</f>
        <v/>
      </c>
      <c r="BW262" s="62" t="str">
        <f t="shared" ref="BW262:BW325" si="108">IF(OR(ISBLANK(Y262),ISBLANK(V262)),"",(IF(Y262&lt;$V262,(Y262-$V262)+24,(Y262-$V262))))</f>
        <v/>
      </c>
    </row>
    <row r="263" spans="1:75" s="13" customFormat="1" ht="38.25" customHeight="1" thickBot="1">
      <c r="A263" s="49">
        <f t="shared" ref="A263:A326" si="109">+$A$5</f>
        <v>0</v>
      </c>
      <c r="B263" s="49" t="str">
        <f t="shared" ref="B263:B326" si="110">+$B$5</f>
        <v>1-25</v>
      </c>
      <c r="C263" s="34"/>
      <c r="D263" s="92" t="str">
        <f>$A263&amp;"-"&amp;$B263&amp;"-"&amp;TEXT(ROWS(D$5:D263),"000")</f>
        <v>0-1-25-259</v>
      </c>
      <c r="E263" s="4"/>
      <c r="F263" s="4"/>
      <c r="G263" s="4"/>
      <c r="H263" s="4"/>
      <c r="I263" s="27"/>
      <c r="J263" s="4"/>
      <c r="K263" s="4"/>
      <c r="L263" s="4"/>
      <c r="M263" s="4"/>
      <c r="N263" s="57"/>
      <c r="O263" s="61"/>
      <c r="P263" s="63"/>
      <c r="Q263" s="68"/>
      <c r="R263" s="68"/>
      <c r="S263" s="68"/>
      <c r="T263" s="68"/>
      <c r="U263" s="70"/>
      <c r="V263" s="70"/>
      <c r="W263" s="70"/>
      <c r="X263" s="70"/>
      <c r="Y263" s="70"/>
      <c r="Z263" s="70"/>
      <c r="AA263" s="70"/>
      <c r="AB263" s="70"/>
      <c r="AC263" s="62" t="str">
        <f t="shared" si="94"/>
        <v/>
      </c>
      <c r="AD263" s="62" t="str">
        <f t="shared" si="95"/>
        <v/>
      </c>
      <c r="AE263" s="62" t="str">
        <f t="shared" si="96"/>
        <v/>
      </c>
      <c r="AF263" s="62" t="str">
        <f t="shared" si="97"/>
        <v/>
      </c>
      <c r="AG263" s="62" t="str">
        <f t="shared" si="98"/>
        <v/>
      </c>
      <c r="AH263" s="63" t="str">
        <f>IF(AG263&lt;'Patient Data'!$AS$4,"Labs complete w/in 45 minutes","")</f>
        <v/>
      </c>
      <c r="AI263" s="62" t="str">
        <f t="shared" si="99"/>
        <v/>
      </c>
      <c r="AJ263" s="63" t="str">
        <f>IF(AI263&lt;'Patient Data'!$AU$4,"tPA w/in 60 minutes","")</f>
        <v/>
      </c>
      <c r="AK263" s="63" t="str">
        <f>IF(AY263&lt;'Patient Data'!$AY$4,"tPA w/in 3 hours","")</f>
        <v/>
      </c>
      <c r="AL263" s="63" t="str">
        <f>IF(AR263&lt;'Patient Data'!$AR$4,"LSN within 3.5 hours","")</f>
        <v/>
      </c>
      <c r="AM263" s="63" t="str">
        <f t="shared" si="90"/>
        <v>-0-0-1-25-259</v>
      </c>
      <c r="AR263" s="18" t="str">
        <f t="shared" si="91"/>
        <v/>
      </c>
      <c r="AS263" s="18" t="str">
        <f>IF(L263="","",AG263-'Patient Data'!$AS$4)</f>
        <v/>
      </c>
      <c r="AT263" s="19"/>
      <c r="AU263" s="18" t="str">
        <f>IF(M263="","",AI263-'Patient Data'!$AU$4)</f>
        <v/>
      </c>
      <c r="AW263" s="19"/>
      <c r="AX263" s="18" t="str">
        <f t="shared" si="92"/>
        <v/>
      </c>
      <c r="AY263" s="18" t="str">
        <f t="shared" si="93"/>
        <v/>
      </c>
      <c r="AZ263" s="19"/>
      <c r="BO263" s="62" t="str">
        <f t="shared" si="100"/>
        <v/>
      </c>
      <c r="BP263" s="62" t="str">
        <f t="shared" si="101"/>
        <v/>
      </c>
      <c r="BQ263" s="62" t="str">
        <f t="shared" si="102"/>
        <v/>
      </c>
      <c r="BR263" s="62" t="str">
        <f t="shared" si="103"/>
        <v/>
      </c>
      <c r="BS263" s="62" t="str">
        <f t="shared" si="104"/>
        <v/>
      </c>
      <c r="BT263" s="62" t="str">
        <f t="shared" si="105"/>
        <v/>
      </c>
      <c r="BU263" s="62" t="str">
        <f t="shared" si="106"/>
        <v/>
      </c>
      <c r="BV263" s="62" t="str">
        <f t="shared" si="107"/>
        <v/>
      </c>
      <c r="BW263" s="62" t="str">
        <f t="shared" si="108"/>
        <v/>
      </c>
    </row>
    <row r="264" spans="1:75" s="13" customFormat="1" ht="38.25" customHeight="1" thickBot="1">
      <c r="A264" s="49">
        <f t="shared" si="109"/>
        <v>0</v>
      </c>
      <c r="B264" s="49" t="str">
        <f t="shared" si="110"/>
        <v>1-25</v>
      </c>
      <c r="C264" s="34"/>
      <c r="D264" s="92" t="str">
        <f>$A264&amp;"-"&amp;$B264&amp;"-"&amp;TEXT(ROWS(D$5:D264),"000")</f>
        <v>0-1-25-260</v>
      </c>
      <c r="E264" s="4"/>
      <c r="F264" s="4"/>
      <c r="G264" s="4"/>
      <c r="H264" s="4"/>
      <c r="I264" s="27"/>
      <c r="J264" s="4"/>
      <c r="K264" s="4"/>
      <c r="L264" s="4"/>
      <c r="M264" s="4"/>
      <c r="N264" s="57"/>
      <c r="O264" s="61"/>
      <c r="P264" s="63"/>
      <c r="Q264" s="68"/>
      <c r="R264" s="68"/>
      <c r="S264" s="68"/>
      <c r="T264" s="68"/>
      <c r="U264" s="70"/>
      <c r="V264" s="70"/>
      <c r="W264" s="70"/>
      <c r="X264" s="70"/>
      <c r="Y264" s="70"/>
      <c r="Z264" s="70"/>
      <c r="AA264" s="70"/>
      <c r="AB264" s="70"/>
      <c r="AC264" s="62" t="str">
        <f t="shared" si="94"/>
        <v/>
      </c>
      <c r="AD264" s="62" t="str">
        <f t="shared" si="95"/>
        <v/>
      </c>
      <c r="AE264" s="62" t="str">
        <f t="shared" si="96"/>
        <v/>
      </c>
      <c r="AF264" s="62" t="str">
        <f t="shared" si="97"/>
        <v/>
      </c>
      <c r="AG264" s="62" t="str">
        <f t="shared" si="98"/>
        <v/>
      </c>
      <c r="AH264" s="63" t="str">
        <f>IF(AG264&lt;'Patient Data'!$AS$4,"Labs complete w/in 45 minutes","")</f>
        <v/>
      </c>
      <c r="AI264" s="62" t="str">
        <f t="shared" si="99"/>
        <v/>
      </c>
      <c r="AJ264" s="63" t="str">
        <f>IF(AI264&lt;'Patient Data'!$AU$4,"tPA w/in 60 minutes","")</f>
        <v/>
      </c>
      <c r="AK264" s="63" t="str">
        <f>IF(AY264&lt;'Patient Data'!$AY$4,"tPA w/in 3 hours","")</f>
        <v/>
      </c>
      <c r="AL264" s="63" t="str">
        <f>IF(AR264&lt;'Patient Data'!$AR$4,"LSN within 3.5 hours","")</f>
        <v/>
      </c>
      <c r="AM264" s="63" t="str">
        <f t="shared" si="90"/>
        <v>-0-0-1-25-260</v>
      </c>
      <c r="AR264" s="18" t="str">
        <f t="shared" si="91"/>
        <v/>
      </c>
      <c r="AS264" s="18" t="str">
        <f>IF(L264="","",AG264-'Patient Data'!$AS$4)</f>
        <v/>
      </c>
      <c r="AT264" s="19"/>
      <c r="AU264" s="18" t="str">
        <f>IF(M264="","",AI264-'Patient Data'!$AU$4)</f>
        <v/>
      </c>
      <c r="AW264" s="19"/>
      <c r="AX264" s="18" t="str">
        <f t="shared" si="92"/>
        <v/>
      </c>
      <c r="AY264" s="18" t="str">
        <f t="shared" si="93"/>
        <v/>
      </c>
      <c r="AZ264" s="19"/>
      <c r="BO264" s="62" t="str">
        <f t="shared" si="100"/>
        <v/>
      </c>
      <c r="BP264" s="62" t="str">
        <f t="shared" si="101"/>
        <v/>
      </c>
      <c r="BQ264" s="62" t="str">
        <f t="shared" si="102"/>
        <v/>
      </c>
      <c r="BR264" s="62" t="str">
        <f t="shared" si="103"/>
        <v/>
      </c>
      <c r="BS264" s="62" t="str">
        <f t="shared" si="104"/>
        <v/>
      </c>
      <c r="BT264" s="62" t="str">
        <f t="shared" si="105"/>
        <v/>
      </c>
      <c r="BU264" s="62" t="str">
        <f t="shared" si="106"/>
        <v/>
      </c>
      <c r="BV264" s="62" t="str">
        <f t="shared" si="107"/>
        <v/>
      </c>
      <c r="BW264" s="62" t="str">
        <f t="shared" si="108"/>
        <v/>
      </c>
    </row>
    <row r="265" spans="1:75" s="13" customFormat="1" ht="38.25" customHeight="1" thickBot="1">
      <c r="A265" s="49">
        <f t="shared" si="109"/>
        <v>0</v>
      </c>
      <c r="B265" s="49" t="str">
        <f t="shared" si="110"/>
        <v>1-25</v>
      </c>
      <c r="C265" s="34"/>
      <c r="D265" s="92" t="str">
        <f>$A265&amp;"-"&amp;$B265&amp;"-"&amp;TEXT(ROWS(D$5:D265),"000")</f>
        <v>0-1-25-261</v>
      </c>
      <c r="E265" s="4"/>
      <c r="F265" s="4"/>
      <c r="G265" s="4"/>
      <c r="H265" s="4"/>
      <c r="I265" s="27"/>
      <c r="J265" s="4"/>
      <c r="K265" s="4"/>
      <c r="L265" s="4"/>
      <c r="M265" s="4"/>
      <c r="N265" s="57"/>
      <c r="O265" s="61"/>
      <c r="P265" s="63"/>
      <c r="Q265" s="68"/>
      <c r="R265" s="68"/>
      <c r="S265" s="68"/>
      <c r="T265" s="68"/>
      <c r="U265" s="70"/>
      <c r="V265" s="70"/>
      <c r="W265" s="70"/>
      <c r="X265" s="70"/>
      <c r="Y265" s="70"/>
      <c r="Z265" s="70"/>
      <c r="AA265" s="70"/>
      <c r="AB265" s="70"/>
      <c r="AC265" s="62" t="str">
        <f t="shared" si="94"/>
        <v/>
      </c>
      <c r="AD265" s="62" t="str">
        <f t="shared" si="95"/>
        <v/>
      </c>
      <c r="AE265" s="62" t="str">
        <f t="shared" si="96"/>
        <v/>
      </c>
      <c r="AF265" s="62" t="str">
        <f t="shared" si="97"/>
        <v/>
      </c>
      <c r="AG265" s="62" t="str">
        <f t="shared" si="98"/>
        <v/>
      </c>
      <c r="AH265" s="63" t="str">
        <f>IF(AG265&lt;'Patient Data'!$AS$4,"Labs complete w/in 45 minutes","")</f>
        <v/>
      </c>
      <c r="AI265" s="62" t="str">
        <f t="shared" si="99"/>
        <v/>
      </c>
      <c r="AJ265" s="63" t="str">
        <f>IF(AI265&lt;'Patient Data'!$AU$4,"tPA w/in 60 minutes","")</f>
        <v/>
      </c>
      <c r="AK265" s="63" t="str">
        <f>IF(AY265&lt;'Patient Data'!$AY$4,"tPA w/in 3 hours","")</f>
        <v/>
      </c>
      <c r="AL265" s="63" t="str">
        <f>IF(AR265&lt;'Patient Data'!$AR$4,"LSN within 3.5 hours","")</f>
        <v/>
      </c>
      <c r="AM265" s="63" t="str">
        <f t="shared" si="90"/>
        <v>-0-0-1-25-261</v>
      </c>
      <c r="AR265" s="18" t="str">
        <f t="shared" si="91"/>
        <v/>
      </c>
      <c r="AS265" s="18" t="str">
        <f>IF(L265="","",AG265-'Patient Data'!$AS$4)</f>
        <v/>
      </c>
      <c r="AT265" s="19"/>
      <c r="AU265" s="18" t="str">
        <f>IF(M265="","",AI265-'Patient Data'!$AU$4)</f>
        <v/>
      </c>
      <c r="AW265" s="19"/>
      <c r="AX265" s="18" t="str">
        <f t="shared" si="92"/>
        <v/>
      </c>
      <c r="AY265" s="18" t="str">
        <f t="shared" si="93"/>
        <v/>
      </c>
      <c r="AZ265" s="19"/>
      <c r="BO265" s="62" t="str">
        <f t="shared" si="100"/>
        <v/>
      </c>
      <c r="BP265" s="62" t="str">
        <f t="shared" si="101"/>
        <v/>
      </c>
      <c r="BQ265" s="62" t="str">
        <f t="shared" si="102"/>
        <v/>
      </c>
      <c r="BR265" s="62" t="str">
        <f t="shared" si="103"/>
        <v/>
      </c>
      <c r="BS265" s="62" t="str">
        <f t="shared" si="104"/>
        <v/>
      </c>
      <c r="BT265" s="62" t="str">
        <f t="shared" si="105"/>
        <v/>
      </c>
      <c r="BU265" s="62" t="str">
        <f t="shared" si="106"/>
        <v/>
      </c>
      <c r="BV265" s="62" t="str">
        <f t="shared" si="107"/>
        <v/>
      </c>
      <c r="BW265" s="62" t="str">
        <f t="shared" si="108"/>
        <v/>
      </c>
    </row>
    <row r="266" spans="1:75" s="13" customFormat="1" ht="38.25" customHeight="1" thickBot="1">
      <c r="A266" s="49">
        <f t="shared" si="109"/>
        <v>0</v>
      </c>
      <c r="B266" s="49" t="str">
        <f t="shared" si="110"/>
        <v>1-25</v>
      </c>
      <c r="C266" s="34"/>
      <c r="D266" s="92" t="str">
        <f>$A266&amp;"-"&amp;$B266&amp;"-"&amp;TEXT(ROWS(D$5:D266),"000")</f>
        <v>0-1-25-262</v>
      </c>
      <c r="E266" s="4"/>
      <c r="F266" s="4"/>
      <c r="G266" s="4"/>
      <c r="H266" s="4"/>
      <c r="I266" s="27"/>
      <c r="J266" s="4"/>
      <c r="K266" s="4"/>
      <c r="L266" s="4"/>
      <c r="M266" s="4"/>
      <c r="N266" s="57"/>
      <c r="O266" s="61"/>
      <c r="P266" s="63"/>
      <c r="Q266" s="68"/>
      <c r="R266" s="68"/>
      <c r="S266" s="68"/>
      <c r="T266" s="68"/>
      <c r="U266" s="70"/>
      <c r="V266" s="70"/>
      <c r="W266" s="70"/>
      <c r="X266" s="70"/>
      <c r="Y266" s="70"/>
      <c r="Z266" s="70"/>
      <c r="AA266" s="70"/>
      <c r="AB266" s="70"/>
      <c r="AC266" s="62" t="str">
        <f t="shared" si="94"/>
        <v/>
      </c>
      <c r="AD266" s="62" t="str">
        <f t="shared" si="95"/>
        <v/>
      </c>
      <c r="AE266" s="62" t="str">
        <f t="shared" si="96"/>
        <v/>
      </c>
      <c r="AF266" s="62" t="str">
        <f t="shared" si="97"/>
        <v/>
      </c>
      <c r="AG266" s="62" t="str">
        <f t="shared" si="98"/>
        <v/>
      </c>
      <c r="AH266" s="63" t="str">
        <f>IF(AG266&lt;'Patient Data'!$AS$4,"Labs complete w/in 45 minutes","")</f>
        <v/>
      </c>
      <c r="AI266" s="62" t="str">
        <f t="shared" si="99"/>
        <v/>
      </c>
      <c r="AJ266" s="63" t="str">
        <f>IF(AI266&lt;'Patient Data'!$AU$4,"tPA w/in 60 minutes","")</f>
        <v/>
      </c>
      <c r="AK266" s="63" t="str">
        <f>IF(AY266&lt;'Patient Data'!$AY$4,"tPA w/in 3 hours","")</f>
        <v/>
      </c>
      <c r="AL266" s="63" t="str">
        <f>IF(AR266&lt;'Patient Data'!$AR$4,"LSN within 3.5 hours","")</f>
        <v/>
      </c>
      <c r="AM266" s="63" t="str">
        <f t="shared" si="90"/>
        <v>-0-0-1-25-262</v>
      </c>
      <c r="AR266" s="18" t="str">
        <f t="shared" si="91"/>
        <v/>
      </c>
      <c r="AS266" s="18" t="str">
        <f>IF(L266="","",AG266-'Patient Data'!$AS$4)</f>
        <v/>
      </c>
      <c r="AT266" s="19"/>
      <c r="AU266" s="18" t="str">
        <f>IF(M266="","",AI266-'Patient Data'!$AU$4)</f>
        <v/>
      </c>
      <c r="AW266" s="19"/>
      <c r="AX266" s="18" t="str">
        <f t="shared" si="92"/>
        <v/>
      </c>
      <c r="AY266" s="18" t="str">
        <f t="shared" si="93"/>
        <v/>
      </c>
      <c r="AZ266" s="19"/>
      <c r="BO266" s="62" t="str">
        <f t="shared" si="100"/>
        <v/>
      </c>
      <c r="BP266" s="62" t="str">
        <f t="shared" si="101"/>
        <v/>
      </c>
      <c r="BQ266" s="62" t="str">
        <f t="shared" si="102"/>
        <v/>
      </c>
      <c r="BR266" s="62" t="str">
        <f t="shared" si="103"/>
        <v/>
      </c>
      <c r="BS266" s="62" t="str">
        <f t="shared" si="104"/>
        <v/>
      </c>
      <c r="BT266" s="62" t="str">
        <f t="shared" si="105"/>
        <v/>
      </c>
      <c r="BU266" s="62" t="str">
        <f t="shared" si="106"/>
        <v/>
      </c>
      <c r="BV266" s="62" t="str">
        <f t="shared" si="107"/>
        <v/>
      </c>
      <c r="BW266" s="62" t="str">
        <f t="shared" si="108"/>
        <v/>
      </c>
    </row>
    <row r="267" spans="1:75" s="13" customFormat="1" ht="38.25" customHeight="1" thickBot="1">
      <c r="A267" s="49">
        <f t="shared" si="109"/>
        <v>0</v>
      </c>
      <c r="B267" s="49" t="str">
        <f t="shared" si="110"/>
        <v>1-25</v>
      </c>
      <c r="C267" s="34"/>
      <c r="D267" s="92" t="str">
        <f>$A267&amp;"-"&amp;$B267&amp;"-"&amp;TEXT(ROWS(D$5:D267),"000")</f>
        <v>0-1-25-263</v>
      </c>
      <c r="E267" s="4"/>
      <c r="F267" s="4"/>
      <c r="G267" s="4"/>
      <c r="H267" s="4"/>
      <c r="I267" s="27"/>
      <c r="J267" s="4"/>
      <c r="K267" s="4"/>
      <c r="L267" s="4"/>
      <c r="M267" s="4"/>
      <c r="N267" s="57"/>
      <c r="O267" s="61"/>
      <c r="P267" s="63"/>
      <c r="Q267" s="68"/>
      <c r="R267" s="68"/>
      <c r="S267" s="68"/>
      <c r="T267" s="68"/>
      <c r="U267" s="70"/>
      <c r="V267" s="70"/>
      <c r="W267" s="70"/>
      <c r="X267" s="70"/>
      <c r="Y267" s="70"/>
      <c r="Z267" s="70"/>
      <c r="AA267" s="70"/>
      <c r="AB267" s="70"/>
      <c r="AC267" s="62" t="str">
        <f t="shared" si="94"/>
        <v/>
      </c>
      <c r="AD267" s="62" t="str">
        <f t="shared" si="95"/>
        <v/>
      </c>
      <c r="AE267" s="62" t="str">
        <f t="shared" si="96"/>
        <v/>
      </c>
      <c r="AF267" s="62" t="str">
        <f t="shared" si="97"/>
        <v/>
      </c>
      <c r="AG267" s="62" t="str">
        <f t="shared" si="98"/>
        <v/>
      </c>
      <c r="AH267" s="63" t="str">
        <f>IF(AG267&lt;'Patient Data'!$AS$4,"Labs complete w/in 45 minutes","")</f>
        <v/>
      </c>
      <c r="AI267" s="62" t="str">
        <f t="shared" si="99"/>
        <v/>
      </c>
      <c r="AJ267" s="63" t="str">
        <f>IF(AI267&lt;'Patient Data'!$AU$4,"tPA w/in 60 minutes","")</f>
        <v/>
      </c>
      <c r="AK267" s="63" t="str">
        <f>IF(AY267&lt;'Patient Data'!$AY$4,"tPA w/in 3 hours","")</f>
        <v/>
      </c>
      <c r="AL267" s="63" t="str">
        <f>IF(AR267&lt;'Patient Data'!$AR$4,"LSN within 3.5 hours","")</f>
        <v/>
      </c>
      <c r="AM267" s="63" t="str">
        <f t="shared" si="90"/>
        <v>-0-0-1-25-263</v>
      </c>
      <c r="AR267" s="18" t="str">
        <f t="shared" si="91"/>
        <v/>
      </c>
      <c r="AS267" s="18" t="str">
        <f>IF(L267="","",AG267-'Patient Data'!$AS$4)</f>
        <v/>
      </c>
      <c r="AT267" s="19"/>
      <c r="AU267" s="18" t="str">
        <f>IF(M267="","",AI267-'Patient Data'!$AU$4)</f>
        <v/>
      </c>
      <c r="AW267" s="19"/>
      <c r="AX267" s="18" t="str">
        <f t="shared" si="92"/>
        <v/>
      </c>
      <c r="AY267" s="18" t="str">
        <f t="shared" si="93"/>
        <v/>
      </c>
      <c r="AZ267" s="19"/>
      <c r="BO267" s="62" t="str">
        <f t="shared" si="100"/>
        <v/>
      </c>
      <c r="BP267" s="62" t="str">
        <f t="shared" si="101"/>
        <v/>
      </c>
      <c r="BQ267" s="62" t="str">
        <f t="shared" si="102"/>
        <v/>
      </c>
      <c r="BR267" s="62" t="str">
        <f t="shared" si="103"/>
        <v/>
      </c>
      <c r="BS267" s="62" t="str">
        <f t="shared" si="104"/>
        <v/>
      </c>
      <c r="BT267" s="62" t="str">
        <f t="shared" si="105"/>
        <v/>
      </c>
      <c r="BU267" s="62" t="str">
        <f t="shared" si="106"/>
        <v/>
      </c>
      <c r="BV267" s="62" t="str">
        <f t="shared" si="107"/>
        <v/>
      </c>
      <c r="BW267" s="62" t="str">
        <f t="shared" si="108"/>
        <v/>
      </c>
    </row>
    <row r="268" spans="1:75" s="13" customFormat="1" ht="38.25" customHeight="1" thickBot="1">
      <c r="A268" s="49">
        <f t="shared" si="109"/>
        <v>0</v>
      </c>
      <c r="B268" s="49" t="str">
        <f t="shared" si="110"/>
        <v>1-25</v>
      </c>
      <c r="C268" s="34"/>
      <c r="D268" s="92" t="str">
        <f>$A268&amp;"-"&amp;$B268&amp;"-"&amp;TEXT(ROWS(D$5:D268),"000")</f>
        <v>0-1-25-264</v>
      </c>
      <c r="E268" s="4"/>
      <c r="F268" s="4"/>
      <c r="G268" s="4"/>
      <c r="H268" s="4"/>
      <c r="I268" s="27"/>
      <c r="J268" s="4"/>
      <c r="K268" s="4"/>
      <c r="L268" s="4"/>
      <c r="M268" s="4"/>
      <c r="N268" s="57"/>
      <c r="O268" s="61"/>
      <c r="P268" s="63"/>
      <c r="Q268" s="68"/>
      <c r="R268" s="68"/>
      <c r="S268" s="68"/>
      <c r="T268" s="68"/>
      <c r="U268" s="70"/>
      <c r="V268" s="70"/>
      <c r="W268" s="70"/>
      <c r="X268" s="70"/>
      <c r="Y268" s="70"/>
      <c r="Z268" s="70"/>
      <c r="AA268" s="70"/>
      <c r="AB268" s="70"/>
      <c r="AC268" s="62" t="str">
        <f t="shared" si="94"/>
        <v/>
      </c>
      <c r="AD268" s="62" t="str">
        <f t="shared" si="95"/>
        <v/>
      </c>
      <c r="AE268" s="62" t="str">
        <f t="shared" si="96"/>
        <v/>
      </c>
      <c r="AF268" s="62" t="str">
        <f t="shared" si="97"/>
        <v/>
      </c>
      <c r="AG268" s="62" t="str">
        <f t="shared" si="98"/>
        <v/>
      </c>
      <c r="AH268" s="63" t="str">
        <f>IF(AG268&lt;'Patient Data'!$AS$4,"Labs complete w/in 45 minutes","")</f>
        <v/>
      </c>
      <c r="AI268" s="62" t="str">
        <f t="shared" si="99"/>
        <v/>
      </c>
      <c r="AJ268" s="63" t="str">
        <f>IF(AI268&lt;'Patient Data'!$AU$4,"tPA w/in 60 minutes","")</f>
        <v/>
      </c>
      <c r="AK268" s="63" t="str">
        <f>IF(AY268&lt;'Patient Data'!$AY$4,"tPA w/in 3 hours","")</f>
        <v/>
      </c>
      <c r="AL268" s="63" t="str">
        <f>IF(AR268&lt;'Patient Data'!$AR$4,"LSN within 3.5 hours","")</f>
        <v/>
      </c>
      <c r="AM268" s="63" t="str">
        <f t="shared" si="90"/>
        <v>-0-0-1-25-264</v>
      </c>
      <c r="AR268" s="18" t="str">
        <f t="shared" si="91"/>
        <v/>
      </c>
      <c r="AS268" s="18" t="str">
        <f>IF(L268="","",AG268-'Patient Data'!$AS$4)</f>
        <v/>
      </c>
      <c r="AT268" s="19"/>
      <c r="AU268" s="18" t="str">
        <f>IF(M268="","",AI268-'Patient Data'!$AU$4)</f>
        <v/>
      </c>
      <c r="AW268" s="19"/>
      <c r="AX268" s="18" t="str">
        <f t="shared" si="92"/>
        <v/>
      </c>
      <c r="AY268" s="18" t="str">
        <f t="shared" si="93"/>
        <v/>
      </c>
      <c r="AZ268" s="19"/>
      <c r="BO268" s="62" t="str">
        <f t="shared" si="100"/>
        <v/>
      </c>
      <c r="BP268" s="62" t="str">
        <f t="shared" si="101"/>
        <v/>
      </c>
      <c r="BQ268" s="62" t="str">
        <f t="shared" si="102"/>
        <v/>
      </c>
      <c r="BR268" s="62" t="str">
        <f t="shared" si="103"/>
        <v/>
      </c>
      <c r="BS268" s="62" t="str">
        <f t="shared" si="104"/>
        <v/>
      </c>
      <c r="BT268" s="62" t="str">
        <f t="shared" si="105"/>
        <v/>
      </c>
      <c r="BU268" s="62" t="str">
        <f t="shared" si="106"/>
        <v/>
      </c>
      <c r="BV268" s="62" t="str">
        <f t="shared" si="107"/>
        <v/>
      </c>
      <c r="BW268" s="62" t="str">
        <f t="shared" si="108"/>
        <v/>
      </c>
    </row>
    <row r="269" spans="1:75" s="13" customFormat="1" ht="38.25" customHeight="1" thickBot="1">
      <c r="A269" s="49">
        <f t="shared" si="109"/>
        <v>0</v>
      </c>
      <c r="B269" s="49" t="str">
        <f t="shared" si="110"/>
        <v>1-25</v>
      </c>
      <c r="C269" s="34"/>
      <c r="D269" s="92" t="str">
        <f>$A269&amp;"-"&amp;$B269&amp;"-"&amp;TEXT(ROWS(D$5:D269),"000")</f>
        <v>0-1-25-265</v>
      </c>
      <c r="E269" s="4"/>
      <c r="F269" s="4"/>
      <c r="G269" s="4"/>
      <c r="H269" s="4"/>
      <c r="I269" s="27"/>
      <c r="J269" s="4"/>
      <c r="K269" s="4"/>
      <c r="L269" s="4"/>
      <c r="M269" s="4"/>
      <c r="N269" s="57"/>
      <c r="O269" s="61"/>
      <c r="P269" s="63"/>
      <c r="Q269" s="68"/>
      <c r="R269" s="68"/>
      <c r="S269" s="68"/>
      <c r="T269" s="68"/>
      <c r="U269" s="70"/>
      <c r="V269" s="70"/>
      <c r="W269" s="70"/>
      <c r="X269" s="70"/>
      <c r="Y269" s="70"/>
      <c r="Z269" s="70"/>
      <c r="AA269" s="70"/>
      <c r="AB269" s="70"/>
      <c r="AC269" s="62" t="str">
        <f t="shared" si="94"/>
        <v/>
      </c>
      <c r="AD269" s="62" t="str">
        <f t="shared" si="95"/>
        <v/>
      </c>
      <c r="AE269" s="62" t="str">
        <f t="shared" si="96"/>
        <v/>
      </c>
      <c r="AF269" s="62" t="str">
        <f t="shared" si="97"/>
        <v/>
      </c>
      <c r="AG269" s="62" t="str">
        <f t="shared" si="98"/>
        <v/>
      </c>
      <c r="AH269" s="63" t="str">
        <f>IF(AG269&lt;'Patient Data'!$AS$4,"Labs complete w/in 45 minutes","")</f>
        <v/>
      </c>
      <c r="AI269" s="62" t="str">
        <f t="shared" si="99"/>
        <v/>
      </c>
      <c r="AJ269" s="63" t="str">
        <f>IF(AI269&lt;'Patient Data'!$AU$4,"tPA w/in 60 minutes","")</f>
        <v/>
      </c>
      <c r="AK269" s="63" t="str">
        <f>IF(AY269&lt;'Patient Data'!$AY$4,"tPA w/in 3 hours","")</f>
        <v/>
      </c>
      <c r="AL269" s="63" t="str">
        <f>IF(AR269&lt;'Patient Data'!$AR$4,"LSN within 3.5 hours","")</f>
        <v/>
      </c>
      <c r="AM269" s="63" t="str">
        <f t="shared" si="90"/>
        <v>-0-0-1-25-265</v>
      </c>
      <c r="AR269" s="18" t="str">
        <f t="shared" si="91"/>
        <v/>
      </c>
      <c r="AS269" s="18" t="str">
        <f>IF(L269="","",AG269-'Patient Data'!$AS$4)</f>
        <v/>
      </c>
      <c r="AT269" s="19"/>
      <c r="AU269" s="18" t="str">
        <f>IF(M269="","",AI269-'Patient Data'!$AU$4)</f>
        <v/>
      </c>
      <c r="AW269" s="19"/>
      <c r="AX269" s="18" t="str">
        <f t="shared" si="92"/>
        <v/>
      </c>
      <c r="AY269" s="18" t="str">
        <f t="shared" si="93"/>
        <v/>
      </c>
      <c r="AZ269" s="19"/>
      <c r="BO269" s="62" t="str">
        <f t="shared" si="100"/>
        <v/>
      </c>
      <c r="BP269" s="62" t="str">
        <f t="shared" si="101"/>
        <v/>
      </c>
      <c r="BQ269" s="62" t="str">
        <f t="shared" si="102"/>
        <v/>
      </c>
      <c r="BR269" s="62" t="str">
        <f t="shared" si="103"/>
        <v/>
      </c>
      <c r="BS269" s="62" t="str">
        <f t="shared" si="104"/>
        <v/>
      </c>
      <c r="BT269" s="62" t="str">
        <f t="shared" si="105"/>
        <v/>
      </c>
      <c r="BU269" s="62" t="str">
        <f t="shared" si="106"/>
        <v/>
      </c>
      <c r="BV269" s="62" t="str">
        <f t="shared" si="107"/>
        <v/>
      </c>
      <c r="BW269" s="62" t="str">
        <f t="shared" si="108"/>
        <v/>
      </c>
    </row>
    <row r="270" spans="1:75" s="13" customFormat="1" ht="38.25" customHeight="1" thickBot="1">
      <c r="A270" s="49">
        <f t="shared" si="109"/>
        <v>0</v>
      </c>
      <c r="B270" s="49" t="str">
        <f t="shared" si="110"/>
        <v>1-25</v>
      </c>
      <c r="C270" s="34"/>
      <c r="D270" s="92" t="str">
        <f>$A270&amp;"-"&amp;$B270&amp;"-"&amp;TEXT(ROWS(D$5:D270),"000")</f>
        <v>0-1-25-266</v>
      </c>
      <c r="E270" s="4"/>
      <c r="F270" s="4"/>
      <c r="G270" s="4"/>
      <c r="H270" s="4"/>
      <c r="I270" s="27"/>
      <c r="J270" s="4"/>
      <c r="K270" s="4"/>
      <c r="L270" s="4"/>
      <c r="M270" s="4"/>
      <c r="N270" s="57"/>
      <c r="O270" s="61"/>
      <c r="P270" s="63"/>
      <c r="Q270" s="68"/>
      <c r="R270" s="68"/>
      <c r="S270" s="68"/>
      <c r="T270" s="68"/>
      <c r="U270" s="70"/>
      <c r="V270" s="70"/>
      <c r="W270" s="70"/>
      <c r="X270" s="70"/>
      <c r="Y270" s="70"/>
      <c r="Z270" s="70"/>
      <c r="AA270" s="70"/>
      <c r="AB270" s="70"/>
      <c r="AC270" s="62" t="str">
        <f t="shared" si="94"/>
        <v/>
      </c>
      <c r="AD270" s="62" t="str">
        <f t="shared" si="95"/>
        <v/>
      </c>
      <c r="AE270" s="62" t="str">
        <f t="shared" si="96"/>
        <v/>
      </c>
      <c r="AF270" s="62" t="str">
        <f t="shared" si="97"/>
        <v/>
      </c>
      <c r="AG270" s="62" t="str">
        <f t="shared" si="98"/>
        <v/>
      </c>
      <c r="AH270" s="63" t="str">
        <f>IF(AG270&lt;'Patient Data'!$AS$4,"Labs complete w/in 45 minutes","")</f>
        <v/>
      </c>
      <c r="AI270" s="62" t="str">
        <f t="shared" si="99"/>
        <v/>
      </c>
      <c r="AJ270" s="63" t="str">
        <f>IF(AI270&lt;'Patient Data'!$AU$4,"tPA w/in 60 minutes","")</f>
        <v/>
      </c>
      <c r="AK270" s="63" t="str">
        <f>IF(AY270&lt;'Patient Data'!$AY$4,"tPA w/in 3 hours","")</f>
        <v/>
      </c>
      <c r="AL270" s="63" t="str">
        <f>IF(AR270&lt;'Patient Data'!$AR$4,"LSN within 3.5 hours","")</f>
        <v/>
      </c>
      <c r="AM270" s="63" t="str">
        <f t="shared" si="90"/>
        <v>-0-0-1-25-266</v>
      </c>
      <c r="AR270" s="18" t="str">
        <f t="shared" si="91"/>
        <v/>
      </c>
      <c r="AS270" s="18" t="str">
        <f>IF(L270="","",AG270-'Patient Data'!$AS$4)</f>
        <v/>
      </c>
      <c r="AT270" s="19"/>
      <c r="AU270" s="18" t="str">
        <f>IF(M270="","",AI270-'Patient Data'!$AU$4)</f>
        <v/>
      </c>
      <c r="AW270" s="19"/>
      <c r="AX270" s="18" t="str">
        <f t="shared" si="92"/>
        <v/>
      </c>
      <c r="AY270" s="18" t="str">
        <f t="shared" si="93"/>
        <v/>
      </c>
      <c r="AZ270" s="19"/>
      <c r="BO270" s="62" t="str">
        <f t="shared" si="100"/>
        <v/>
      </c>
      <c r="BP270" s="62" t="str">
        <f t="shared" si="101"/>
        <v/>
      </c>
      <c r="BQ270" s="62" t="str">
        <f t="shared" si="102"/>
        <v/>
      </c>
      <c r="BR270" s="62" t="str">
        <f t="shared" si="103"/>
        <v/>
      </c>
      <c r="BS270" s="62" t="str">
        <f t="shared" si="104"/>
        <v/>
      </c>
      <c r="BT270" s="62" t="str">
        <f t="shared" si="105"/>
        <v/>
      </c>
      <c r="BU270" s="62" t="str">
        <f t="shared" si="106"/>
        <v/>
      </c>
      <c r="BV270" s="62" t="str">
        <f t="shared" si="107"/>
        <v/>
      </c>
      <c r="BW270" s="62" t="str">
        <f t="shared" si="108"/>
        <v/>
      </c>
    </row>
    <row r="271" spans="1:75" s="13" customFormat="1" ht="38.25" customHeight="1" thickBot="1">
      <c r="A271" s="49">
        <f t="shared" si="109"/>
        <v>0</v>
      </c>
      <c r="B271" s="49" t="str">
        <f t="shared" si="110"/>
        <v>1-25</v>
      </c>
      <c r="C271" s="34"/>
      <c r="D271" s="92" t="str">
        <f>$A271&amp;"-"&amp;$B271&amp;"-"&amp;TEXT(ROWS(D$5:D271),"000")</f>
        <v>0-1-25-267</v>
      </c>
      <c r="E271" s="4"/>
      <c r="F271" s="4"/>
      <c r="G271" s="4"/>
      <c r="H271" s="4"/>
      <c r="I271" s="27"/>
      <c r="J271" s="4"/>
      <c r="K271" s="4"/>
      <c r="L271" s="4"/>
      <c r="M271" s="4"/>
      <c r="N271" s="57"/>
      <c r="O271" s="61"/>
      <c r="P271" s="63"/>
      <c r="Q271" s="68"/>
      <c r="R271" s="68"/>
      <c r="S271" s="68"/>
      <c r="T271" s="68"/>
      <c r="U271" s="70"/>
      <c r="V271" s="70"/>
      <c r="W271" s="70"/>
      <c r="X271" s="70"/>
      <c r="Y271" s="70"/>
      <c r="Z271" s="70"/>
      <c r="AA271" s="70"/>
      <c r="AB271" s="70"/>
      <c r="AC271" s="62" t="str">
        <f t="shared" si="94"/>
        <v/>
      </c>
      <c r="AD271" s="62" t="str">
        <f t="shared" si="95"/>
        <v/>
      </c>
      <c r="AE271" s="62" t="str">
        <f t="shared" si="96"/>
        <v/>
      </c>
      <c r="AF271" s="62" t="str">
        <f t="shared" si="97"/>
        <v/>
      </c>
      <c r="AG271" s="62" t="str">
        <f t="shared" si="98"/>
        <v/>
      </c>
      <c r="AH271" s="63" t="str">
        <f>IF(AG271&lt;'Patient Data'!$AS$4,"Labs complete w/in 45 minutes","")</f>
        <v/>
      </c>
      <c r="AI271" s="62" t="str">
        <f t="shared" si="99"/>
        <v/>
      </c>
      <c r="AJ271" s="63" t="str">
        <f>IF(AI271&lt;'Patient Data'!$AU$4,"tPA w/in 60 minutes","")</f>
        <v/>
      </c>
      <c r="AK271" s="63" t="str">
        <f>IF(AY271&lt;'Patient Data'!$AY$4,"tPA w/in 3 hours","")</f>
        <v/>
      </c>
      <c r="AL271" s="63" t="str">
        <f>IF(AR271&lt;'Patient Data'!$AR$4,"LSN within 3.5 hours","")</f>
        <v/>
      </c>
      <c r="AM271" s="63" t="str">
        <f t="shared" si="90"/>
        <v>-0-0-1-25-267</v>
      </c>
      <c r="AR271" s="18" t="str">
        <f t="shared" si="91"/>
        <v/>
      </c>
      <c r="AS271" s="18" t="str">
        <f>IF(L271="","",AG271-'Patient Data'!$AS$4)</f>
        <v/>
      </c>
      <c r="AT271" s="19"/>
      <c r="AU271" s="18" t="str">
        <f>IF(M271="","",AI271-'Patient Data'!$AU$4)</f>
        <v/>
      </c>
      <c r="AW271" s="19"/>
      <c r="AX271" s="18" t="str">
        <f t="shared" si="92"/>
        <v/>
      </c>
      <c r="AY271" s="18" t="str">
        <f t="shared" si="93"/>
        <v/>
      </c>
      <c r="AZ271" s="19"/>
      <c r="BO271" s="62" t="str">
        <f t="shared" si="100"/>
        <v/>
      </c>
      <c r="BP271" s="62" t="str">
        <f t="shared" si="101"/>
        <v/>
      </c>
      <c r="BQ271" s="62" t="str">
        <f t="shared" si="102"/>
        <v/>
      </c>
      <c r="BR271" s="62" t="str">
        <f t="shared" si="103"/>
        <v/>
      </c>
      <c r="BS271" s="62" t="str">
        <f t="shared" si="104"/>
        <v/>
      </c>
      <c r="BT271" s="62" t="str">
        <f t="shared" si="105"/>
        <v/>
      </c>
      <c r="BU271" s="62" t="str">
        <f t="shared" si="106"/>
        <v/>
      </c>
      <c r="BV271" s="62" t="str">
        <f t="shared" si="107"/>
        <v/>
      </c>
      <c r="BW271" s="62" t="str">
        <f t="shared" si="108"/>
        <v/>
      </c>
    </row>
    <row r="272" spans="1:75" s="13" customFormat="1" ht="38.25" customHeight="1" thickBot="1">
      <c r="A272" s="49">
        <f t="shared" si="109"/>
        <v>0</v>
      </c>
      <c r="B272" s="49" t="str">
        <f t="shared" si="110"/>
        <v>1-25</v>
      </c>
      <c r="C272" s="34"/>
      <c r="D272" s="92" t="str">
        <f>$A272&amp;"-"&amp;$B272&amp;"-"&amp;TEXT(ROWS(D$5:D272),"000")</f>
        <v>0-1-25-268</v>
      </c>
      <c r="E272" s="4"/>
      <c r="F272" s="4"/>
      <c r="G272" s="4"/>
      <c r="H272" s="4"/>
      <c r="I272" s="27"/>
      <c r="J272" s="4"/>
      <c r="K272" s="4"/>
      <c r="L272" s="4"/>
      <c r="M272" s="4"/>
      <c r="N272" s="57"/>
      <c r="O272" s="61"/>
      <c r="P272" s="63"/>
      <c r="Q272" s="68"/>
      <c r="R272" s="68"/>
      <c r="S272" s="68"/>
      <c r="T272" s="68"/>
      <c r="U272" s="70"/>
      <c r="V272" s="70"/>
      <c r="W272" s="70"/>
      <c r="X272" s="70"/>
      <c r="Y272" s="70"/>
      <c r="Z272" s="70"/>
      <c r="AA272" s="70"/>
      <c r="AB272" s="70"/>
      <c r="AC272" s="62" t="str">
        <f t="shared" si="94"/>
        <v/>
      </c>
      <c r="AD272" s="62" t="str">
        <f t="shared" si="95"/>
        <v/>
      </c>
      <c r="AE272" s="62" t="str">
        <f t="shared" si="96"/>
        <v/>
      </c>
      <c r="AF272" s="62" t="str">
        <f t="shared" si="97"/>
        <v/>
      </c>
      <c r="AG272" s="62" t="str">
        <f t="shared" si="98"/>
        <v/>
      </c>
      <c r="AH272" s="63" t="str">
        <f>IF(AG272&lt;'Patient Data'!$AS$4,"Labs complete w/in 45 minutes","")</f>
        <v/>
      </c>
      <c r="AI272" s="62" t="str">
        <f t="shared" si="99"/>
        <v/>
      </c>
      <c r="AJ272" s="63" t="str">
        <f>IF(AI272&lt;'Patient Data'!$AU$4,"tPA w/in 60 minutes","")</f>
        <v/>
      </c>
      <c r="AK272" s="63" t="str">
        <f>IF(AY272&lt;'Patient Data'!$AY$4,"tPA w/in 3 hours","")</f>
        <v/>
      </c>
      <c r="AL272" s="63" t="str">
        <f>IF(AR272&lt;'Patient Data'!$AR$4,"LSN within 3.5 hours","")</f>
        <v/>
      </c>
      <c r="AM272" s="63" t="str">
        <f t="shared" si="90"/>
        <v>-0-0-1-25-268</v>
      </c>
      <c r="AR272" s="18" t="str">
        <f t="shared" si="91"/>
        <v/>
      </c>
      <c r="AS272" s="18" t="str">
        <f>IF(L272="","",AG272-'Patient Data'!$AS$4)</f>
        <v/>
      </c>
      <c r="AT272" s="19"/>
      <c r="AU272" s="18" t="str">
        <f>IF(M272="","",AI272-'Patient Data'!$AU$4)</f>
        <v/>
      </c>
      <c r="AW272" s="19"/>
      <c r="AX272" s="18" t="str">
        <f t="shared" si="92"/>
        <v/>
      </c>
      <c r="AY272" s="18" t="str">
        <f t="shared" si="93"/>
        <v/>
      </c>
      <c r="AZ272" s="19"/>
      <c r="BO272" s="62" t="str">
        <f t="shared" si="100"/>
        <v/>
      </c>
      <c r="BP272" s="62" t="str">
        <f t="shared" si="101"/>
        <v/>
      </c>
      <c r="BQ272" s="62" t="str">
        <f t="shared" si="102"/>
        <v/>
      </c>
      <c r="BR272" s="62" t="str">
        <f t="shared" si="103"/>
        <v/>
      </c>
      <c r="BS272" s="62" t="str">
        <f t="shared" si="104"/>
        <v/>
      </c>
      <c r="BT272" s="62" t="str">
        <f t="shared" si="105"/>
        <v/>
      </c>
      <c r="BU272" s="62" t="str">
        <f t="shared" si="106"/>
        <v/>
      </c>
      <c r="BV272" s="62" t="str">
        <f t="shared" si="107"/>
        <v/>
      </c>
      <c r="BW272" s="62" t="str">
        <f t="shared" si="108"/>
        <v/>
      </c>
    </row>
    <row r="273" spans="1:75" s="13" customFormat="1" ht="38.25" customHeight="1" thickBot="1">
      <c r="A273" s="49">
        <f t="shared" si="109"/>
        <v>0</v>
      </c>
      <c r="B273" s="49" t="str">
        <f t="shared" si="110"/>
        <v>1-25</v>
      </c>
      <c r="C273" s="34"/>
      <c r="D273" s="92" t="str">
        <f>$A273&amp;"-"&amp;$B273&amp;"-"&amp;TEXT(ROWS(D$5:D273),"000")</f>
        <v>0-1-25-269</v>
      </c>
      <c r="E273" s="4"/>
      <c r="F273" s="4"/>
      <c r="G273" s="4"/>
      <c r="H273" s="4"/>
      <c r="I273" s="27"/>
      <c r="J273" s="4"/>
      <c r="K273" s="4"/>
      <c r="L273" s="4"/>
      <c r="M273" s="4"/>
      <c r="N273" s="57"/>
      <c r="O273" s="61"/>
      <c r="P273" s="63"/>
      <c r="Q273" s="68"/>
      <c r="R273" s="68"/>
      <c r="S273" s="68"/>
      <c r="T273" s="68"/>
      <c r="U273" s="70"/>
      <c r="V273" s="70"/>
      <c r="W273" s="70"/>
      <c r="X273" s="70"/>
      <c r="Y273" s="70"/>
      <c r="Z273" s="70"/>
      <c r="AA273" s="70"/>
      <c r="AB273" s="70"/>
      <c r="AC273" s="62" t="str">
        <f t="shared" si="94"/>
        <v/>
      </c>
      <c r="AD273" s="62" t="str">
        <f t="shared" si="95"/>
        <v/>
      </c>
      <c r="AE273" s="62" t="str">
        <f t="shared" si="96"/>
        <v/>
      </c>
      <c r="AF273" s="62" t="str">
        <f t="shared" si="97"/>
        <v/>
      </c>
      <c r="AG273" s="62" t="str">
        <f t="shared" si="98"/>
        <v/>
      </c>
      <c r="AH273" s="63" t="str">
        <f>IF(AG273&lt;'Patient Data'!$AS$4,"Labs complete w/in 45 minutes","")</f>
        <v/>
      </c>
      <c r="AI273" s="62" t="str">
        <f t="shared" si="99"/>
        <v/>
      </c>
      <c r="AJ273" s="63" t="str">
        <f>IF(AI273&lt;'Patient Data'!$AU$4,"tPA w/in 60 minutes","")</f>
        <v/>
      </c>
      <c r="AK273" s="63" t="str">
        <f>IF(AY273&lt;'Patient Data'!$AY$4,"tPA w/in 3 hours","")</f>
        <v/>
      </c>
      <c r="AL273" s="63" t="str">
        <f>IF(AR273&lt;'Patient Data'!$AR$4,"LSN within 3.5 hours","")</f>
        <v/>
      </c>
      <c r="AM273" s="63" t="str">
        <f t="shared" si="90"/>
        <v>-0-0-1-25-269</v>
      </c>
      <c r="AR273" s="18" t="str">
        <f t="shared" si="91"/>
        <v/>
      </c>
      <c r="AS273" s="18" t="str">
        <f>IF(L273="","",AG273-'Patient Data'!$AS$4)</f>
        <v/>
      </c>
      <c r="AT273" s="19"/>
      <c r="AU273" s="18" t="str">
        <f>IF(M273="","",AI273-'Patient Data'!$AU$4)</f>
        <v/>
      </c>
      <c r="AW273" s="19"/>
      <c r="AX273" s="18" t="str">
        <f t="shared" si="92"/>
        <v/>
      </c>
      <c r="AY273" s="18" t="str">
        <f t="shared" si="93"/>
        <v/>
      </c>
      <c r="AZ273" s="19"/>
      <c r="BO273" s="62" t="str">
        <f t="shared" si="100"/>
        <v/>
      </c>
      <c r="BP273" s="62" t="str">
        <f t="shared" si="101"/>
        <v/>
      </c>
      <c r="BQ273" s="62" t="str">
        <f t="shared" si="102"/>
        <v/>
      </c>
      <c r="BR273" s="62" t="str">
        <f t="shared" si="103"/>
        <v/>
      </c>
      <c r="BS273" s="62" t="str">
        <f t="shared" si="104"/>
        <v/>
      </c>
      <c r="BT273" s="62" t="str">
        <f t="shared" si="105"/>
        <v/>
      </c>
      <c r="BU273" s="62" t="str">
        <f t="shared" si="106"/>
        <v/>
      </c>
      <c r="BV273" s="62" t="str">
        <f t="shared" si="107"/>
        <v/>
      </c>
      <c r="BW273" s="62" t="str">
        <f t="shared" si="108"/>
        <v/>
      </c>
    </row>
    <row r="274" spans="1:75" s="13" customFormat="1" ht="38.25" customHeight="1" thickBot="1">
      <c r="A274" s="49">
        <f t="shared" si="109"/>
        <v>0</v>
      </c>
      <c r="B274" s="49" t="str">
        <f t="shared" si="110"/>
        <v>1-25</v>
      </c>
      <c r="C274" s="34"/>
      <c r="D274" s="92" t="str">
        <f>$A274&amp;"-"&amp;$B274&amp;"-"&amp;TEXT(ROWS(D$5:D274),"000")</f>
        <v>0-1-25-270</v>
      </c>
      <c r="E274" s="4"/>
      <c r="F274" s="4"/>
      <c r="G274" s="4"/>
      <c r="H274" s="4"/>
      <c r="I274" s="27"/>
      <c r="J274" s="4"/>
      <c r="K274" s="4"/>
      <c r="L274" s="4"/>
      <c r="M274" s="4"/>
      <c r="N274" s="57"/>
      <c r="O274" s="61"/>
      <c r="P274" s="63"/>
      <c r="Q274" s="68"/>
      <c r="R274" s="68"/>
      <c r="S274" s="68"/>
      <c r="T274" s="68"/>
      <c r="U274" s="70"/>
      <c r="V274" s="70"/>
      <c r="W274" s="70"/>
      <c r="X274" s="70"/>
      <c r="Y274" s="70"/>
      <c r="Z274" s="70"/>
      <c r="AA274" s="70"/>
      <c r="AB274" s="70"/>
      <c r="AC274" s="62" t="str">
        <f t="shared" si="94"/>
        <v/>
      </c>
      <c r="AD274" s="62" t="str">
        <f t="shared" si="95"/>
        <v/>
      </c>
      <c r="AE274" s="62" t="str">
        <f t="shared" si="96"/>
        <v/>
      </c>
      <c r="AF274" s="62" t="str">
        <f t="shared" si="97"/>
        <v/>
      </c>
      <c r="AG274" s="62" t="str">
        <f t="shared" si="98"/>
        <v/>
      </c>
      <c r="AH274" s="63" t="str">
        <f>IF(AG274&lt;'Patient Data'!$AS$4,"Labs complete w/in 45 minutes","")</f>
        <v/>
      </c>
      <c r="AI274" s="62" t="str">
        <f t="shared" si="99"/>
        <v/>
      </c>
      <c r="AJ274" s="63" t="str">
        <f>IF(AI274&lt;'Patient Data'!$AU$4,"tPA w/in 60 minutes","")</f>
        <v/>
      </c>
      <c r="AK274" s="63" t="str">
        <f>IF(AY274&lt;'Patient Data'!$AY$4,"tPA w/in 3 hours","")</f>
        <v/>
      </c>
      <c r="AL274" s="63" t="str">
        <f>IF(AR274&lt;'Patient Data'!$AR$4,"LSN within 3.5 hours","")</f>
        <v/>
      </c>
      <c r="AM274" s="63" t="str">
        <f t="shared" si="90"/>
        <v>-0-0-1-25-270</v>
      </c>
      <c r="AR274" s="18" t="str">
        <f t="shared" si="91"/>
        <v/>
      </c>
      <c r="AS274" s="18" t="str">
        <f>IF(L274="","",AG274-'Patient Data'!$AS$4)</f>
        <v/>
      </c>
      <c r="AT274" s="19"/>
      <c r="AU274" s="18" t="str">
        <f>IF(M274="","",AI274-'Patient Data'!$AU$4)</f>
        <v/>
      </c>
      <c r="AW274" s="19"/>
      <c r="AX274" s="18" t="str">
        <f t="shared" si="92"/>
        <v/>
      </c>
      <c r="AY274" s="18" t="str">
        <f t="shared" si="93"/>
        <v/>
      </c>
      <c r="AZ274" s="19"/>
      <c r="BO274" s="62" t="str">
        <f t="shared" si="100"/>
        <v/>
      </c>
      <c r="BP274" s="62" t="str">
        <f t="shared" si="101"/>
        <v/>
      </c>
      <c r="BQ274" s="62" t="str">
        <f t="shared" si="102"/>
        <v/>
      </c>
      <c r="BR274" s="62" t="str">
        <f t="shared" si="103"/>
        <v/>
      </c>
      <c r="BS274" s="62" t="str">
        <f t="shared" si="104"/>
        <v/>
      </c>
      <c r="BT274" s="62" t="str">
        <f t="shared" si="105"/>
        <v/>
      </c>
      <c r="BU274" s="62" t="str">
        <f t="shared" si="106"/>
        <v/>
      </c>
      <c r="BV274" s="62" t="str">
        <f t="shared" si="107"/>
        <v/>
      </c>
      <c r="BW274" s="62" t="str">
        <f t="shared" si="108"/>
        <v/>
      </c>
    </row>
    <row r="275" spans="1:75" s="13" customFormat="1" ht="38.25" customHeight="1" thickBot="1">
      <c r="A275" s="49">
        <f t="shared" si="109"/>
        <v>0</v>
      </c>
      <c r="B275" s="49" t="str">
        <f t="shared" si="110"/>
        <v>1-25</v>
      </c>
      <c r="C275" s="34"/>
      <c r="D275" s="92" t="str">
        <f>$A275&amp;"-"&amp;$B275&amp;"-"&amp;TEXT(ROWS(D$5:D275),"000")</f>
        <v>0-1-25-271</v>
      </c>
      <c r="E275" s="4"/>
      <c r="F275" s="4"/>
      <c r="G275" s="4"/>
      <c r="H275" s="4"/>
      <c r="I275" s="27"/>
      <c r="J275" s="4"/>
      <c r="K275" s="4"/>
      <c r="L275" s="4"/>
      <c r="M275" s="4"/>
      <c r="N275" s="57"/>
      <c r="O275" s="61"/>
      <c r="P275" s="63"/>
      <c r="Q275" s="68"/>
      <c r="R275" s="68"/>
      <c r="S275" s="68"/>
      <c r="T275" s="68"/>
      <c r="U275" s="70"/>
      <c r="V275" s="70"/>
      <c r="W275" s="70"/>
      <c r="X275" s="70"/>
      <c r="Y275" s="70"/>
      <c r="Z275" s="70"/>
      <c r="AA275" s="70"/>
      <c r="AB275" s="70"/>
      <c r="AC275" s="62" t="str">
        <f t="shared" si="94"/>
        <v/>
      </c>
      <c r="AD275" s="62" t="str">
        <f t="shared" si="95"/>
        <v/>
      </c>
      <c r="AE275" s="62" t="str">
        <f t="shared" si="96"/>
        <v/>
      </c>
      <c r="AF275" s="62" t="str">
        <f t="shared" si="97"/>
        <v/>
      </c>
      <c r="AG275" s="62" t="str">
        <f t="shared" si="98"/>
        <v/>
      </c>
      <c r="AH275" s="63" t="str">
        <f>IF(AG275&lt;'Patient Data'!$AS$4,"Labs complete w/in 45 minutes","")</f>
        <v/>
      </c>
      <c r="AI275" s="62" t="str">
        <f t="shared" si="99"/>
        <v/>
      </c>
      <c r="AJ275" s="63" t="str">
        <f>IF(AI275&lt;'Patient Data'!$AU$4,"tPA w/in 60 minutes","")</f>
        <v/>
      </c>
      <c r="AK275" s="63" t="str">
        <f>IF(AY275&lt;'Patient Data'!$AY$4,"tPA w/in 3 hours","")</f>
        <v/>
      </c>
      <c r="AL275" s="63" t="str">
        <f>IF(AR275&lt;'Patient Data'!$AR$4,"LSN within 3.5 hours","")</f>
        <v/>
      </c>
      <c r="AM275" s="63" t="str">
        <f t="shared" si="90"/>
        <v>-0-0-1-25-271</v>
      </c>
      <c r="AR275" s="18" t="str">
        <f t="shared" si="91"/>
        <v/>
      </c>
      <c r="AS275" s="18" t="str">
        <f>IF(L275="","",AG275-'Patient Data'!$AS$4)</f>
        <v/>
      </c>
      <c r="AT275" s="19"/>
      <c r="AU275" s="18" t="str">
        <f>IF(M275="","",AI275-'Patient Data'!$AU$4)</f>
        <v/>
      </c>
      <c r="AW275" s="19"/>
      <c r="AX275" s="18" t="str">
        <f t="shared" si="92"/>
        <v/>
      </c>
      <c r="AY275" s="18" t="str">
        <f t="shared" si="93"/>
        <v/>
      </c>
      <c r="AZ275" s="19"/>
      <c r="BO275" s="62" t="str">
        <f t="shared" si="100"/>
        <v/>
      </c>
      <c r="BP275" s="62" t="str">
        <f t="shared" si="101"/>
        <v/>
      </c>
      <c r="BQ275" s="62" t="str">
        <f t="shared" si="102"/>
        <v/>
      </c>
      <c r="BR275" s="62" t="str">
        <f t="shared" si="103"/>
        <v/>
      </c>
      <c r="BS275" s="62" t="str">
        <f t="shared" si="104"/>
        <v/>
      </c>
      <c r="BT275" s="62" t="str">
        <f t="shared" si="105"/>
        <v/>
      </c>
      <c r="BU275" s="62" t="str">
        <f t="shared" si="106"/>
        <v/>
      </c>
      <c r="BV275" s="62" t="str">
        <f t="shared" si="107"/>
        <v/>
      </c>
      <c r="BW275" s="62" t="str">
        <f t="shared" si="108"/>
        <v/>
      </c>
    </row>
    <row r="276" spans="1:75" s="13" customFormat="1" ht="38.25" customHeight="1" thickBot="1">
      <c r="A276" s="49">
        <f t="shared" si="109"/>
        <v>0</v>
      </c>
      <c r="B276" s="49" t="str">
        <f t="shared" si="110"/>
        <v>1-25</v>
      </c>
      <c r="C276" s="34"/>
      <c r="D276" s="92" t="str">
        <f>$A276&amp;"-"&amp;$B276&amp;"-"&amp;TEXT(ROWS(D$5:D276),"000")</f>
        <v>0-1-25-272</v>
      </c>
      <c r="E276" s="4"/>
      <c r="F276" s="4"/>
      <c r="G276" s="4"/>
      <c r="H276" s="4"/>
      <c r="I276" s="27"/>
      <c r="J276" s="4"/>
      <c r="K276" s="4"/>
      <c r="L276" s="4"/>
      <c r="M276" s="4"/>
      <c r="N276" s="57"/>
      <c r="O276" s="61"/>
      <c r="P276" s="63"/>
      <c r="Q276" s="68"/>
      <c r="R276" s="68"/>
      <c r="S276" s="68"/>
      <c r="T276" s="68"/>
      <c r="U276" s="70"/>
      <c r="V276" s="70"/>
      <c r="W276" s="70"/>
      <c r="X276" s="70"/>
      <c r="Y276" s="70"/>
      <c r="Z276" s="70"/>
      <c r="AA276" s="70"/>
      <c r="AB276" s="70"/>
      <c r="AC276" s="62" t="str">
        <f t="shared" si="94"/>
        <v/>
      </c>
      <c r="AD276" s="62" t="str">
        <f t="shared" si="95"/>
        <v/>
      </c>
      <c r="AE276" s="62" t="str">
        <f t="shared" si="96"/>
        <v/>
      </c>
      <c r="AF276" s="62" t="str">
        <f t="shared" si="97"/>
        <v/>
      </c>
      <c r="AG276" s="62" t="str">
        <f t="shared" si="98"/>
        <v/>
      </c>
      <c r="AH276" s="63" t="str">
        <f>IF(AG276&lt;'Patient Data'!$AS$4,"Labs complete w/in 45 minutes","")</f>
        <v/>
      </c>
      <c r="AI276" s="62" t="str">
        <f t="shared" si="99"/>
        <v/>
      </c>
      <c r="AJ276" s="63" t="str">
        <f>IF(AI276&lt;'Patient Data'!$AU$4,"tPA w/in 60 minutes","")</f>
        <v/>
      </c>
      <c r="AK276" s="63" t="str">
        <f>IF(AY276&lt;'Patient Data'!$AY$4,"tPA w/in 3 hours","")</f>
        <v/>
      </c>
      <c r="AL276" s="63" t="str">
        <f>IF(AR276&lt;'Patient Data'!$AR$4,"LSN within 3.5 hours","")</f>
        <v/>
      </c>
      <c r="AM276" s="63" t="str">
        <f t="shared" si="90"/>
        <v>-0-0-1-25-272</v>
      </c>
      <c r="AR276" s="18" t="str">
        <f t="shared" si="91"/>
        <v/>
      </c>
      <c r="AS276" s="18" t="str">
        <f>IF(L276="","",AG276-'Patient Data'!$AS$4)</f>
        <v/>
      </c>
      <c r="AT276" s="19"/>
      <c r="AU276" s="18" t="str">
        <f>IF(M276="","",AI276-'Patient Data'!$AU$4)</f>
        <v/>
      </c>
      <c r="AW276" s="19"/>
      <c r="AX276" s="18" t="str">
        <f t="shared" si="92"/>
        <v/>
      </c>
      <c r="AY276" s="18" t="str">
        <f t="shared" si="93"/>
        <v/>
      </c>
      <c r="AZ276" s="19"/>
      <c r="BO276" s="62" t="str">
        <f t="shared" si="100"/>
        <v/>
      </c>
      <c r="BP276" s="62" t="str">
        <f t="shared" si="101"/>
        <v/>
      </c>
      <c r="BQ276" s="62" t="str">
        <f t="shared" si="102"/>
        <v/>
      </c>
      <c r="BR276" s="62" t="str">
        <f t="shared" si="103"/>
        <v/>
      </c>
      <c r="BS276" s="62" t="str">
        <f t="shared" si="104"/>
        <v/>
      </c>
      <c r="BT276" s="62" t="str">
        <f t="shared" si="105"/>
        <v/>
      </c>
      <c r="BU276" s="62" t="str">
        <f t="shared" si="106"/>
        <v/>
      </c>
      <c r="BV276" s="62" t="str">
        <f t="shared" si="107"/>
        <v/>
      </c>
      <c r="BW276" s="62" t="str">
        <f t="shared" si="108"/>
        <v/>
      </c>
    </row>
    <row r="277" spans="1:75" s="13" customFormat="1" ht="38.25" customHeight="1" thickBot="1">
      <c r="A277" s="49">
        <f t="shared" si="109"/>
        <v>0</v>
      </c>
      <c r="B277" s="49" t="str">
        <f t="shared" si="110"/>
        <v>1-25</v>
      </c>
      <c r="C277" s="34"/>
      <c r="D277" s="92" t="str">
        <f>$A277&amp;"-"&amp;$B277&amp;"-"&amp;TEXT(ROWS(D$5:D277),"000")</f>
        <v>0-1-25-273</v>
      </c>
      <c r="E277" s="4"/>
      <c r="F277" s="4"/>
      <c r="G277" s="4"/>
      <c r="H277" s="4"/>
      <c r="I277" s="27"/>
      <c r="J277" s="4"/>
      <c r="K277" s="4"/>
      <c r="L277" s="4"/>
      <c r="M277" s="4"/>
      <c r="N277" s="57"/>
      <c r="O277" s="61"/>
      <c r="P277" s="63"/>
      <c r="Q277" s="68"/>
      <c r="R277" s="68"/>
      <c r="S277" s="68"/>
      <c r="T277" s="68"/>
      <c r="U277" s="70"/>
      <c r="V277" s="70"/>
      <c r="W277" s="70"/>
      <c r="X277" s="70"/>
      <c r="Y277" s="70"/>
      <c r="Z277" s="70"/>
      <c r="AA277" s="70"/>
      <c r="AB277" s="70"/>
      <c r="AC277" s="62" t="str">
        <f t="shared" si="94"/>
        <v/>
      </c>
      <c r="AD277" s="62" t="str">
        <f t="shared" si="95"/>
        <v/>
      </c>
      <c r="AE277" s="62" t="str">
        <f t="shared" si="96"/>
        <v/>
      </c>
      <c r="AF277" s="62" t="str">
        <f t="shared" si="97"/>
        <v/>
      </c>
      <c r="AG277" s="62" t="str">
        <f t="shared" si="98"/>
        <v/>
      </c>
      <c r="AH277" s="63" t="str">
        <f>IF(AG277&lt;'Patient Data'!$AS$4,"Labs complete w/in 45 minutes","")</f>
        <v/>
      </c>
      <c r="AI277" s="62" t="str">
        <f t="shared" si="99"/>
        <v/>
      </c>
      <c r="AJ277" s="63" t="str">
        <f>IF(AI277&lt;'Patient Data'!$AU$4,"tPA w/in 60 minutes","")</f>
        <v/>
      </c>
      <c r="AK277" s="63" t="str">
        <f>IF(AY277&lt;'Patient Data'!$AY$4,"tPA w/in 3 hours","")</f>
        <v/>
      </c>
      <c r="AL277" s="63" t="str">
        <f>IF(AR277&lt;'Patient Data'!$AR$4,"LSN within 3.5 hours","")</f>
        <v/>
      </c>
      <c r="AM277" s="63" t="str">
        <f t="shared" si="90"/>
        <v>-0-0-1-25-273</v>
      </c>
      <c r="AR277" s="18" t="str">
        <f t="shared" si="91"/>
        <v/>
      </c>
      <c r="AS277" s="18" t="str">
        <f>IF(L277="","",AG277-'Patient Data'!$AS$4)</f>
        <v/>
      </c>
      <c r="AT277" s="19"/>
      <c r="AU277" s="18" t="str">
        <f>IF(M277="","",AI277-'Patient Data'!$AU$4)</f>
        <v/>
      </c>
      <c r="AW277" s="19"/>
      <c r="AX277" s="18" t="str">
        <f t="shared" si="92"/>
        <v/>
      </c>
      <c r="AY277" s="18" t="str">
        <f t="shared" si="93"/>
        <v/>
      </c>
      <c r="AZ277" s="19"/>
      <c r="BO277" s="62" t="str">
        <f t="shared" si="100"/>
        <v/>
      </c>
      <c r="BP277" s="62" t="str">
        <f t="shared" si="101"/>
        <v/>
      </c>
      <c r="BQ277" s="62" t="str">
        <f t="shared" si="102"/>
        <v/>
      </c>
      <c r="BR277" s="62" t="str">
        <f t="shared" si="103"/>
        <v/>
      </c>
      <c r="BS277" s="62" t="str">
        <f t="shared" si="104"/>
        <v/>
      </c>
      <c r="BT277" s="62" t="str">
        <f t="shared" si="105"/>
        <v/>
      </c>
      <c r="BU277" s="62" t="str">
        <f t="shared" si="106"/>
        <v/>
      </c>
      <c r="BV277" s="62" t="str">
        <f t="shared" si="107"/>
        <v/>
      </c>
      <c r="BW277" s="62" t="str">
        <f t="shared" si="108"/>
        <v/>
      </c>
    </row>
    <row r="278" spans="1:75" s="13" customFormat="1" ht="38.25" customHeight="1" thickBot="1">
      <c r="A278" s="49">
        <f t="shared" si="109"/>
        <v>0</v>
      </c>
      <c r="B278" s="49" t="str">
        <f t="shared" si="110"/>
        <v>1-25</v>
      </c>
      <c r="C278" s="34"/>
      <c r="D278" s="92" t="str">
        <f>$A278&amp;"-"&amp;$B278&amp;"-"&amp;TEXT(ROWS(D$5:D278),"000")</f>
        <v>0-1-25-274</v>
      </c>
      <c r="E278" s="4"/>
      <c r="F278" s="4"/>
      <c r="G278" s="4"/>
      <c r="H278" s="4"/>
      <c r="I278" s="27"/>
      <c r="J278" s="4"/>
      <c r="K278" s="4"/>
      <c r="L278" s="4"/>
      <c r="M278" s="4"/>
      <c r="N278" s="57"/>
      <c r="O278" s="61"/>
      <c r="P278" s="63"/>
      <c r="Q278" s="68"/>
      <c r="R278" s="68"/>
      <c r="S278" s="68"/>
      <c r="T278" s="68"/>
      <c r="U278" s="70"/>
      <c r="V278" s="70"/>
      <c r="W278" s="70"/>
      <c r="X278" s="70"/>
      <c r="Y278" s="70"/>
      <c r="Z278" s="70"/>
      <c r="AA278" s="70"/>
      <c r="AB278" s="70"/>
      <c r="AC278" s="62" t="str">
        <f t="shared" si="94"/>
        <v/>
      </c>
      <c r="AD278" s="62" t="str">
        <f t="shared" si="95"/>
        <v/>
      </c>
      <c r="AE278" s="62" t="str">
        <f t="shared" si="96"/>
        <v/>
      </c>
      <c r="AF278" s="62" t="str">
        <f t="shared" si="97"/>
        <v/>
      </c>
      <c r="AG278" s="62" t="str">
        <f t="shared" si="98"/>
        <v/>
      </c>
      <c r="AH278" s="63" t="str">
        <f>IF(AG278&lt;'Patient Data'!$AS$4,"Labs complete w/in 45 minutes","")</f>
        <v/>
      </c>
      <c r="AI278" s="62" t="str">
        <f t="shared" si="99"/>
        <v/>
      </c>
      <c r="AJ278" s="63" t="str">
        <f>IF(AI278&lt;'Patient Data'!$AU$4,"tPA w/in 60 minutes","")</f>
        <v/>
      </c>
      <c r="AK278" s="63" t="str">
        <f>IF(AY278&lt;'Patient Data'!$AY$4,"tPA w/in 3 hours","")</f>
        <v/>
      </c>
      <c r="AL278" s="63" t="str">
        <f>IF(AR278&lt;'Patient Data'!$AR$4,"LSN within 3.5 hours","")</f>
        <v/>
      </c>
      <c r="AM278" s="63" t="str">
        <f t="shared" si="90"/>
        <v>-0-0-1-25-274</v>
      </c>
      <c r="AR278" s="18" t="str">
        <f t="shared" si="91"/>
        <v/>
      </c>
      <c r="AS278" s="18" t="str">
        <f>IF(L278="","",AG278-'Patient Data'!$AS$4)</f>
        <v/>
      </c>
      <c r="AT278" s="19"/>
      <c r="AU278" s="18" t="str">
        <f>IF(M278="","",AI278-'Patient Data'!$AU$4)</f>
        <v/>
      </c>
      <c r="AW278" s="19"/>
      <c r="AX278" s="18" t="str">
        <f t="shared" si="92"/>
        <v/>
      </c>
      <c r="AY278" s="18" t="str">
        <f t="shared" si="93"/>
        <v/>
      </c>
      <c r="AZ278" s="19"/>
      <c r="BO278" s="62" t="str">
        <f t="shared" si="100"/>
        <v/>
      </c>
      <c r="BP278" s="62" t="str">
        <f t="shared" si="101"/>
        <v/>
      </c>
      <c r="BQ278" s="62" t="str">
        <f t="shared" si="102"/>
        <v/>
      </c>
      <c r="BR278" s="62" t="str">
        <f t="shared" si="103"/>
        <v/>
      </c>
      <c r="BS278" s="62" t="str">
        <f t="shared" si="104"/>
        <v/>
      </c>
      <c r="BT278" s="62" t="str">
        <f t="shared" si="105"/>
        <v/>
      </c>
      <c r="BU278" s="62" t="str">
        <f t="shared" si="106"/>
        <v/>
      </c>
      <c r="BV278" s="62" t="str">
        <f t="shared" si="107"/>
        <v/>
      </c>
      <c r="BW278" s="62" t="str">
        <f t="shared" si="108"/>
        <v/>
      </c>
    </row>
    <row r="279" spans="1:75" s="13" customFormat="1" ht="38.25" customHeight="1" thickBot="1">
      <c r="A279" s="49">
        <f t="shared" si="109"/>
        <v>0</v>
      </c>
      <c r="B279" s="49" t="str">
        <f t="shared" si="110"/>
        <v>1-25</v>
      </c>
      <c r="C279" s="34"/>
      <c r="D279" s="92" t="str">
        <f>$A279&amp;"-"&amp;$B279&amp;"-"&amp;TEXT(ROWS(D$5:D279),"000")</f>
        <v>0-1-25-275</v>
      </c>
      <c r="E279" s="4"/>
      <c r="F279" s="4"/>
      <c r="G279" s="4"/>
      <c r="H279" s="4"/>
      <c r="I279" s="27"/>
      <c r="J279" s="4"/>
      <c r="K279" s="4"/>
      <c r="L279" s="4"/>
      <c r="M279" s="4"/>
      <c r="N279" s="57"/>
      <c r="O279" s="61"/>
      <c r="P279" s="63"/>
      <c r="Q279" s="68"/>
      <c r="R279" s="68"/>
      <c r="S279" s="68"/>
      <c r="T279" s="68"/>
      <c r="U279" s="70"/>
      <c r="V279" s="70"/>
      <c r="W279" s="70"/>
      <c r="X279" s="70"/>
      <c r="Y279" s="70"/>
      <c r="Z279" s="70"/>
      <c r="AA279" s="70"/>
      <c r="AB279" s="70"/>
      <c r="AC279" s="62" t="str">
        <f t="shared" si="94"/>
        <v/>
      </c>
      <c r="AD279" s="62" t="str">
        <f t="shared" si="95"/>
        <v/>
      </c>
      <c r="AE279" s="62" t="str">
        <f t="shared" si="96"/>
        <v/>
      </c>
      <c r="AF279" s="62" t="str">
        <f t="shared" si="97"/>
        <v/>
      </c>
      <c r="AG279" s="62" t="str">
        <f t="shared" si="98"/>
        <v/>
      </c>
      <c r="AH279" s="63" t="str">
        <f>IF(AG279&lt;'Patient Data'!$AS$4,"Labs complete w/in 45 minutes","")</f>
        <v/>
      </c>
      <c r="AI279" s="62" t="str">
        <f t="shared" si="99"/>
        <v/>
      </c>
      <c r="AJ279" s="63" t="str">
        <f>IF(AI279&lt;'Patient Data'!$AU$4,"tPA w/in 60 minutes","")</f>
        <v/>
      </c>
      <c r="AK279" s="63" t="str">
        <f>IF(AY279&lt;'Patient Data'!$AY$4,"tPA w/in 3 hours","")</f>
        <v/>
      </c>
      <c r="AL279" s="63" t="str">
        <f>IF(AR279&lt;'Patient Data'!$AR$4,"LSN within 3.5 hours","")</f>
        <v/>
      </c>
      <c r="AM279" s="63" t="str">
        <f t="shared" si="90"/>
        <v>-0-0-1-25-275</v>
      </c>
      <c r="AR279" s="18" t="str">
        <f t="shared" si="91"/>
        <v/>
      </c>
      <c r="AS279" s="18" t="str">
        <f>IF(L279="","",AG279-'Patient Data'!$AS$4)</f>
        <v/>
      </c>
      <c r="AT279" s="19"/>
      <c r="AU279" s="18" t="str">
        <f>IF(M279="","",AI279-'Patient Data'!$AU$4)</f>
        <v/>
      </c>
      <c r="AW279" s="19"/>
      <c r="AX279" s="18" t="str">
        <f t="shared" si="92"/>
        <v/>
      </c>
      <c r="AY279" s="18" t="str">
        <f t="shared" si="93"/>
        <v/>
      </c>
      <c r="AZ279" s="19"/>
      <c r="BO279" s="62" t="str">
        <f t="shared" si="100"/>
        <v/>
      </c>
      <c r="BP279" s="62" t="str">
        <f t="shared" si="101"/>
        <v/>
      </c>
      <c r="BQ279" s="62" t="str">
        <f t="shared" si="102"/>
        <v/>
      </c>
      <c r="BR279" s="62" t="str">
        <f t="shared" si="103"/>
        <v/>
      </c>
      <c r="BS279" s="62" t="str">
        <f t="shared" si="104"/>
        <v/>
      </c>
      <c r="BT279" s="62" t="str">
        <f t="shared" si="105"/>
        <v/>
      </c>
      <c r="BU279" s="62" t="str">
        <f t="shared" si="106"/>
        <v/>
      </c>
      <c r="BV279" s="62" t="str">
        <f t="shared" si="107"/>
        <v/>
      </c>
      <c r="BW279" s="62" t="str">
        <f t="shared" si="108"/>
        <v/>
      </c>
    </row>
    <row r="280" spans="1:75" s="13" customFormat="1" ht="38.25" customHeight="1" thickBot="1">
      <c r="A280" s="49">
        <f t="shared" si="109"/>
        <v>0</v>
      </c>
      <c r="B280" s="49" t="str">
        <f t="shared" si="110"/>
        <v>1-25</v>
      </c>
      <c r="C280" s="34"/>
      <c r="D280" s="92" t="str">
        <f>$A280&amp;"-"&amp;$B280&amp;"-"&amp;TEXT(ROWS(D$5:D280),"000")</f>
        <v>0-1-25-276</v>
      </c>
      <c r="E280" s="4"/>
      <c r="F280" s="4"/>
      <c r="G280" s="4"/>
      <c r="H280" s="4"/>
      <c r="I280" s="27"/>
      <c r="J280" s="4"/>
      <c r="K280" s="4"/>
      <c r="L280" s="4"/>
      <c r="M280" s="4"/>
      <c r="N280" s="57"/>
      <c r="O280" s="61"/>
      <c r="P280" s="63"/>
      <c r="Q280" s="68"/>
      <c r="R280" s="68"/>
      <c r="S280" s="68"/>
      <c r="T280" s="68"/>
      <c r="U280" s="70"/>
      <c r="V280" s="70"/>
      <c r="W280" s="70"/>
      <c r="X280" s="70"/>
      <c r="Y280" s="70"/>
      <c r="Z280" s="70"/>
      <c r="AA280" s="70"/>
      <c r="AB280" s="70"/>
      <c r="AC280" s="62" t="str">
        <f t="shared" si="94"/>
        <v/>
      </c>
      <c r="AD280" s="62" t="str">
        <f t="shared" si="95"/>
        <v/>
      </c>
      <c r="AE280" s="62" t="str">
        <f t="shared" si="96"/>
        <v/>
      </c>
      <c r="AF280" s="62" t="str">
        <f t="shared" si="97"/>
        <v/>
      </c>
      <c r="AG280" s="62" t="str">
        <f t="shared" si="98"/>
        <v/>
      </c>
      <c r="AH280" s="63" t="str">
        <f>IF(AG280&lt;'Patient Data'!$AS$4,"Labs complete w/in 45 minutes","")</f>
        <v/>
      </c>
      <c r="AI280" s="62" t="str">
        <f t="shared" si="99"/>
        <v/>
      </c>
      <c r="AJ280" s="63" t="str">
        <f>IF(AI280&lt;'Patient Data'!$AU$4,"tPA w/in 60 minutes","")</f>
        <v/>
      </c>
      <c r="AK280" s="63" t="str">
        <f>IF(AY280&lt;'Patient Data'!$AY$4,"tPA w/in 3 hours","")</f>
        <v/>
      </c>
      <c r="AL280" s="63" t="str">
        <f>IF(AR280&lt;'Patient Data'!$AR$4,"LSN within 3.5 hours","")</f>
        <v/>
      </c>
      <c r="AM280" s="63" t="str">
        <f t="shared" si="90"/>
        <v>-0-0-1-25-276</v>
      </c>
      <c r="AR280" s="18" t="str">
        <f t="shared" si="91"/>
        <v/>
      </c>
      <c r="AS280" s="18" t="str">
        <f>IF(L280="","",AG280-'Patient Data'!$AS$4)</f>
        <v/>
      </c>
      <c r="AT280" s="19"/>
      <c r="AU280" s="18" t="str">
        <f>IF(M280="","",AI280-'Patient Data'!$AU$4)</f>
        <v/>
      </c>
      <c r="AW280" s="19"/>
      <c r="AX280" s="18" t="str">
        <f t="shared" si="92"/>
        <v/>
      </c>
      <c r="AY280" s="18" t="str">
        <f t="shared" si="93"/>
        <v/>
      </c>
      <c r="AZ280" s="19"/>
      <c r="BO280" s="62" t="str">
        <f t="shared" si="100"/>
        <v/>
      </c>
      <c r="BP280" s="62" t="str">
        <f t="shared" si="101"/>
        <v/>
      </c>
      <c r="BQ280" s="62" t="str">
        <f t="shared" si="102"/>
        <v/>
      </c>
      <c r="BR280" s="62" t="str">
        <f t="shared" si="103"/>
        <v/>
      </c>
      <c r="BS280" s="62" t="str">
        <f t="shared" si="104"/>
        <v/>
      </c>
      <c r="BT280" s="62" t="str">
        <f t="shared" si="105"/>
        <v/>
      </c>
      <c r="BU280" s="62" t="str">
        <f t="shared" si="106"/>
        <v/>
      </c>
      <c r="BV280" s="62" t="str">
        <f t="shared" si="107"/>
        <v/>
      </c>
      <c r="BW280" s="62" t="str">
        <f t="shared" si="108"/>
        <v/>
      </c>
    </row>
    <row r="281" spans="1:75" s="13" customFormat="1" ht="38.25" customHeight="1" thickBot="1">
      <c r="A281" s="49">
        <f t="shared" si="109"/>
        <v>0</v>
      </c>
      <c r="B281" s="49" t="str">
        <f t="shared" si="110"/>
        <v>1-25</v>
      </c>
      <c r="C281" s="34"/>
      <c r="D281" s="92" t="str">
        <f>$A281&amp;"-"&amp;$B281&amp;"-"&amp;TEXT(ROWS(D$5:D281),"000")</f>
        <v>0-1-25-277</v>
      </c>
      <c r="E281" s="4"/>
      <c r="F281" s="4"/>
      <c r="G281" s="4"/>
      <c r="H281" s="4"/>
      <c r="I281" s="27"/>
      <c r="J281" s="4"/>
      <c r="K281" s="4"/>
      <c r="L281" s="4"/>
      <c r="M281" s="4"/>
      <c r="N281" s="57"/>
      <c r="O281" s="61"/>
      <c r="P281" s="63"/>
      <c r="Q281" s="68"/>
      <c r="R281" s="68"/>
      <c r="S281" s="68"/>
      <c r="T281" s="68"/>
      <c r="U281" s="70"/>
      <c r="V281" s="70"/>
      <c r="W281" s="70"/>
      <c r="X281" s="70"/>
      <c r="Y281" s="70"/>
      <c r="Z281" s="70"/>
      <c r="AA281" s="70"/>
      <c r="AB281" s="70"/>
      <c r="AC281" s="62" t="str">
        <f t="shared" si="94"/>
        <v/>
      </c>
      <c r="AD281" s="62" t="str">
        <f t="shared" si="95"/>
        <v/>
      </c>
      <c r="AE281" s="62" t="str">
        <f t="shared" si="96"/>
        <v/>
      </c>
      <c r="AF281" s="62" t="str">
        <f t="shared" si="97"/>
        <v/>
      </c>
      <c r="AG281" s="62" t="str">
        <f t="shared" si="98"/>
        <v/>
      </c>
      <c r="AH281" s="63" t="str">
        <f>IF(AG281&lt;'Patient Data'!$AS$4,"Labs complete w/in 45 minutes","")</f>
        <v/>
      </c>
      <c r="AI281" s="62" t="str">
        <f t="shared" si="99"/>
        <v/>
      </c>
      <c r="AJ281" s="63" t="str">
        <f>IF(AI281&lt;'Patient Data'!$AU$4,"tPA w/in 60 minutes","")</f>
        <v/>
      </c>
      <c r="AK281" s="63" t="str">
        <f>IF(AY281&lt;'Patient Data'!$AY$4,"tPA w/in 3 hours","")</f>
        <v/>
      </c>
      <c r="AL281" s="63" t="str">
        <f>IF(AR281&lt;'Patient Data'!$AR$4,"LSN within 3.5 hours","")</f>
        <v/>
      </c>
      <c r="AM281" s="63" t="str">
        <f t="shared" si="90"/>
        <v>-0-0-1-25-277</v>
      </c>
      <c r="AR281" s="18" t="str">
        <f t="shared" si="91"/>
        <v/>
      </c>
      <c r="AS281" s="18" t="str">
        <f>IF(L281="","",AG281-'Patient Data'!$AS$4)</f>
        <v/>
      </c>
      <c r="AT281" s="19"/>
      <c r="AU281" s="18" t="str">
        <f>IF(M281="","",AI281-'Patient Data'!$AU$4)</f>
        <v/>
      </c>
      <c r="AW281" s="19"/>
      <c r="AX281" s="18" t="str">
        <f t="shared" si="92"/>
        <v/>
      </c>
      <c r="AY281" s="18" t="str">
        <f t="shared" si="93"/>
        <v/>
      </c>
      <c r="AZ281" s="19"/>
      <c r="BO281" s="62" t="str">
        <f t="shared" si="100"/>
        <v/>
      </c>
      <c r="BP281" s="62" t="str">
        <f t="shared" si="101"/>
        <v/>
      </c>
      <c r="BQ281" s="62" t="str">
        <f t="shared" si="102"/>
        <v/>
      </c>
      <c r="BR281" s="62" t="str">
        <f t="shared" si="103"/>
        <v/>
      </c>
      <c r="BS281" s="62" t="str">
        <f t="shared" si="104"/>
        <v/>
      </c>
      <c r="BT281" s="62" t="str">
        <f t="shared" si="105"/>
        <v/>
      </c>
      <c r="BU281" s="62" t="str">
        <f t="shared" si="106"/>
        <v/>
      </c>
      <c r="BV281" s="62" t="str">
        <f t="shared" si="107"/>
        <v/>
      </c>
      <c r="BW281" s="62" t="str">
        <f t="shared" si="108"/>
        <v/>
      </c>
    </row>
    <row r="282" spans="1:75" s="13" customFormat="1" ht="38.25" customHeight="1" thickBot="1">
      <c r="A282" s="49">
        <f t="shared" si="109"/>
        <v>0</v>
      </c>
      <c r="B282" s="49" t="str">
        <f t="shared" si="110"/>
        <v>1-25</v>
      </c>
      <c r="C282" s="34"/>
      <c r="D282" s="92" t="str">
        <f>$A282&amp;"-"&amp;$B282&amp;"-"&amp;TEXT(ROWS(D$5:D282),"000")</f>
        <v>0-1-25-278</v>
      </c>
      <c r="E282" s="4"/>
      <c r="F282" s="4"/>
      <c r="G282" s="4"/>
      <c r="H282" s="4"/>
      <c r="I282" s="27"/>
      <c r="J282" s="4"/>
      <c r="K282" s="4"/>
      <c r="L282" s="4"/>
      <c r="M282" s="4"/>
      <c r="N282" s="57"/>
      <c r="O282" s="61"/>
      <c r="P282" s="63"/>
      <c r="Q282" s="68"/>
      <c r="R282" s="68"/>
      <c r="S282" s="68"/>
      <c r="T282" s="68"/>
      <c r="U282" s="70"/>
      <c r="V282" s="70"/>
      <c r="W282" s="70"/>
      <c r="X282" s="70"/>
      <c r="Y282" s="70"/>
      <c r="Z282" s="70"/>
      <c r="AA282" s="70"/>
      <c r="AB282" s="70"/>
      <c r="AC282" s="62" t="str">
        <f t="shared" si="94"/>
        <v/>
      </c>
      <c r="AD282" s="62" t="str">
        <f t="shared" si="95"/>
        <v/>
      </c>
      <c r="AE282" s="62" t="str">
        <f t="shared" si="96"/>
        <v/>
      </c>
      <c r="AF282" s="62" t="str">
        <f t="shared" si="97"/>
        <v/>
      </c>
      <c r="AG282" s="62" t="str">
        <f t="shared" si="98"/>
        <v/>
      </c>
      <c r="AH282" s="63" t="str">
        <f>IF(AG282&lt;'Patient Data'!$AS$4,"Labs complete w/in 45 minutes","")</f>
        <v/>
      </c>
      <c r="AI282" s="62" t="str">
        <f t="shared" si="99"/>
        <v/>
      </c>
      <c r="AJ282" s="63" t="str">
        <f>IF(AI282&lt;'Patient Data'!$AU$4,"tPA w/in 60 minutes","")</f>
        <v/>
      </c>
      <c r="AK282" s="63" t="str">
        <f>IF(AY282&lt;'Patient Data'!$AY$4,"tPA w/in 3 hours","")</f>
        <v/>
      </c>
      <c r="AL282" s="63" t="str">
        <f>IF(AR282&lt;'Patient Data'!$AR$4,"LSN within 3.5 hours","")</f>
        <v/>
      </c>
      <c r="AM282" s="63" t="str">
        <f t="shared" si="90"/>
        <v>-0-0-1-25-278</v>
      </c>
      <c r="AR282" s="18" t="str">
        <f t="shared" si="91"/>
        <v/>
      </c>
      <c r="AS282" s="18" t="str">
        <f>IF(L282="","",AG282-'Patient Data'!$AS$4)</f>
        <v/>
      </c>
      <c r="AT282" s="19"/>
      <c r="AU282" s="18" t="str">
        <f>IF(M282="","",AI282-'Patient Data'!$AU$4)</f>
        <v/>
      </c>
      <c r="AW282" s="19"/>
      <c r="AX282" s="18" t="str">
        <f t="shared" si="92"/>
        <v/>
      </c>
      <c r="AY282" s="18" t="str">
        <f t="shared" si="93"/>
        <v/>
      </c>
      <c r="AZ282" s="19"/>
      <c r="BO282" s="62" t="str">
        <f t="shared" si="100"/>
        <v/>
      </c>
      <c r="BP282" s="62" t="str">
        <f t="shared" si="101"/>
        <v/>
      </c>
      <c r="BQ282" s="62" t="str">
        <f t="shared" si="102"/>
        <v/>
      </c>
      <c r="BR282" s="62" t="str">
        <f t="shared" si="103"/>
        <v/>
      </c>
      <c r="BS282" s="62" t="str">
        <f t="shared" si="104"/>
        <v/>
      </c>
      <c r="BT282" s="62" t="str">
        <f t="shared" si="105"/>
        <v/>
      </c>
      <c r="BU282" s="62" t="str">
        <f t="shared" si="106"/>
        <v/>
      </c>
      <c r="BV282" s="62" t="str">
        <f t="shared" si="107"/>
        <v/>
      </c>
      <c r="BW282" s="62" t="str">
        <f t="shared" si="108"/>
        <v/>
      </c>
    </row>
    <row r="283" spans="1:75" s="13" customFormat="1" ht="38.25" customHeight="1" thickBot="1">
      <c r="A283" s="49">
        <f t="shared" si="109"/>
        <v>0</v>
      </c>
      <c r="B283" s="49" t="str">
        <f t="shared" si="110"/>
        <v>1-25</v>
      </c>
      <c r="C283" s="34"/>
      <c r="D283" s="92" t="str">
        <f>$A283&amp;"-"&amp;$B283&amp;"-"&amp;TEXT(ROWS(D$5:D283),"000")</f>
        <v>0-1-25-279</v>
      </c>
      <c r="E283" s="4"/>
      <c r="F283" s="4"/>
      <c r="G283" s="4"/>
      <c r="H283" s="4"/>
      <c r="I283" s="27"/>
      <c r="J283" s="4"/>
      <c r="K283" s="4"/>
      <c r="L283" s="4"/>
      <c r="M283" s="4"/>
      <c r="N283" s="57"/>
      <c r="O283" s="61"/>
      <c r="P283" s="63"/>
      <c r="Q283" s="68"/>
      <c r="R283" s="68"/>
      <c r="S283" s="68"/>
      <c r="T283" s="68"/>
      <c r="U283" s="70"/>
      <c r="V283" s="70"/>
      <c r="W283" s="70"/>
      <c r="X283" s="70"/>
      <c r="Y283" s="70"/>
      <c r="Z283" s="70"/>
      <c r="AA283" s="70"/>
      <c r="AB283" s="70"/>
      <c r="AC283" s="62" t="str">
        <f t="shared" si="94"/>
        <v/>
      </c>
      <c r="AD283" s="62" t="str">
        <f t="shared" si="95"/>
        <v/>
      </c>
      <c r="AE283" s="62" t="str">
        <f t="shared" si="96"/>
        <v/>
      </c>
      <c r="AF283" s="62" t="str">
        <f t="shared" si="97"/>
        <v/>
      </c>
      <c r="AG283" s="62" t="str">
        <f t="shared" si="98"/>
        <v/>
      </c>
      <c r="AH283" s="63" t="str">
        <f>IF(AG283&lt;'Patient Data'!$AS$4,"Labs complete w/in 45 minutes","")</f>
        <v/>
      </c>
      <c r="AI283" s="62" t="str">
        <f t="shared" si="99"/>
        <v/>
      </c>
      <c r="AJ283" s="63" t="str">
        <f>IF(AI283&lt;'Patient Data'!$AU$4,"tPA w/in 60 minutes","")</f>
        <v/>
      </c>
      <c r="AK283" s="63" t="str">
        <f>IF(AY283&lt;'Patient Data'!$AY$4,"tPA w/in 3 hours","")</f>
        <v/>
      </c>
      <c r="AL283" s="63" t="str">
        <f>IF(AR283&lt;'Patient Data'!$AR$4,"LSN within 3.5 hours","")</f>
        <v/>
      </c>
      <c r="AM283" s="63" t="str">
        <f t="shared" si="90"/>
        <v>-0-0-1-25-279</v>
      </c>
      <c r="AR283" s="18" t="str">
        <f t="shared" si="91"/>
        <v/>
      </c>
      <c r="AS283" s="18" t="str">
        <f>IF(L283="","",AG283-'Patient Data'!$AS$4)</f>
        <v/>
      </c>
      <c r="AT283" s="19"/>
      <c r="AU283" s="18" t="str">
        <f>IF(M283="","",AI283-'Patient Data'!$AU$4)</f>
        <v/>
      </c>
      <c r="AW283" s="19"/>
      <c r="AX283" s="18" t="str">
        <f t="shared" si="92"/>
        <v/>
      </c>
      <c r="AY283" s="18" t="str">
        <f t="shared" si="93"/>
        <v/>
      </c>
      <c r="AZ283" s="19"/>
      <c r="BO283" s="62" t="str">
        <f t="shared" si="100"/>
        <v/>
      </c>
      <c r="BP283" s="62" t="str">
        <f t="shared" si="101"/>
        <v/>
      </c>
      <c r="BQ283" s="62" t="str">
        <f t="shared" si="102"/>
        <v/>
      </c>
      <c r="BR283" s="62" t="str">
        <f t="shared" si="103"/>
        <v/>
      </c>
      <c r="BS283" s="62" t="str">
        <f t="shared" si="104"/>
        <v/>
      </c>
      <c r="BT283" s="62" t="str">
        <f t="shared" si="105"/>
        <v/>
      </c>
      <c r="BU283" s="62" t="str">
        <f t="shared" si="106"/>
        <v/>
      </c>
      <c r="BV283" s="62" t="str">
        <f t="shared" si="107"/>
        <v/>
      </c>
      <c r="BW283" s="62" t="str">
        <f t="shared" si="108"/>
        <v/>
      </c>
    </row>
    <row r="284" spans="1:75" s="13" customFormat="1" ht="38.25" customHeight="1" thickBot="1">
      <c r="A284" s="49">
        <f t="shared" si="109"/>
        <v>0</v>
      </c>
      <c r="B284" s="49" t="str">
        <f t="shared" si="110"/>
        <v>1-25</v>
      </c>
      <c r="C284" s="34"/>
      <c r="D284" s="92" t="str">
        <f>$A284&amp;"-"&amp;$B284&amp;"-"&amp;TEXT(ROWS(D$5:D284),"000")</f>
        <v>0-1-25-280</v>
      </c>
      <c r="E284" s="4"/>
      <c r="F284" s="4"/>
      <c r="G284" s="4"/>
      <c r="H284" s="4"/>
      <c r="I284" s="27"/>
      <c r="J284" s="4"/>
      <c r="K284" s="4"/>
      <c r="L284" s="4"/>
      <c r="M284" s="4"/>
      <c r="N284" s="57"/>
      <c r="O284" s="61"/>
      <c r="P284" s="63"/>
      <c r="Q284" s="68"/>
      <c r="R284" s="68"/>
      <c r="S284" s="68"/>
      <c r="T284" s="68"/>
      <c r="U284" s="70"/>
      <c r="V284" s="70"/>
      <c r="W284" s="70"/>
      <c r="X284" s="70"/>
      <c r="Y284" s="70"/>
      <c r="Z284" s="70"/>
      <c r="AA284" s="70"/>
      <c r="AB284" s="70"/>
      <c r="AC284" s="62" t="str">
        <f t="shared" si="94"/>
        <v/>
      </c>
      <c r="AD284" s="62" t="str">
        <f t="shared" si="95"/>
        <v/>
      </c>
      <c r="AE284" s="62" t="str">
        <f t="shared" si="96"/>
        <v/>
      </c>
      <c r="AF284" s="62" t="str">
        <f t="shared" si="97"/>
        <v/>
      </c>
      <c r="AG284" s="62" t="str">
        <f t="shared" si="98"/>
        <v/>
      </c>
      <c r="AH284" s="63" t="str">
        <f>IF(AG284&lt;'Patient Data'!$AS$4,"Labs complete w/in 45 minutes","")</f>
        <v/>
      </c>
      <c r="AI284" s="62" t="str">
        <f t="shared" si="99"/>
        <v/>
      </c>
      <c r="AJ284" s="63" t="str">
        <f>IF(AI284&lt;'Patient Data'!$AU$4,"tPA w/in 60 minutes","")</f>
        <v/>
      </c>
      <c r="AK284" s="63" t="str">
        <f>IF(AY284&lt;'Patient Data'!$AY$4,"tPA w/in 3 hours","")</f>
        <v/>
      </c>
      <c r="AL284" s="63" t="str">
        <f>IF(AR284&lt;'Patient Data'!$AR$4,"LSN within 3.5 hours","")</f>
        <v/>
      </c>
      <c r="AM284" s="63" t="str">
        <f t="shared" si="90"/>
        <v>-0-0-1-25-280</v>
      </c>
      <c r="AR284" s="18" t="str">
        <f t="shared" si="91"/>
        <v/>
      </c>
      <c r="AS284" s="18" t="str">
        <f>IF(L284="","",AG284-'Patient Data'!$AS$4)</f>
        <v/>
      </c>
      <c r="AT284" s="19"/>
      <c r="AU284" s="18" t="str">
        <f>IF(M284="","",AI284-'Patient Data'!$AU$4)</f>
        <v/>
      </c>
      <c r="AW284" s="19"/>
      <c r="AX284" s="18" t="str">
        <f t="shared" si="92"/>
        <v/>
      </c>
      <c r="AY284" s="18" t="str">
        <f t="shared" si="93"/>
        <v/>
      </c>
      <c r="AZ284" s="19"/>
      <c r="BO284" s="62" t="str">
        <f t="shared" si="100"/>
        <v/>
      </c>
      <c r="BP284" s="62" t="str">
        <f t="shared" si="101"/>
        <v/>
      </c>
      <c r="BQ284" s="62" t="str">
        <f t="shared" si="102"/>
        <v/>
      </c>
      <c r="BR284" s="62" t="str">
        <f t="shared" si="103"/>
        <v/>
      </c>
      <c r="BS284" s="62" t="str">
        <f t="shared" si="104"/>
        <v/>
      </c>
      <c r="BT284" s="62" t="str">
        <f t="shared" si="105"/>
        <v/>
      </c>
      <c r="BU284" s="62" t="str">
        <f t="shared" si="106"/>
        <v/>
      </c>
      <c r="BV284" s="62" t="str">
        <f t="shared" si="107"/>
        <v/>
      </c>
      <c r="BW284" s="62" t="str">
        <f t="shared" si="108"/>
        <v/>
      </c>
    </row>
    <row r="285" spans="1:75" s="13" customFormat="1" ht="38.25" customHeight="1" thickBot="1">
      <c r="A285" s="49">
        <f t="shared" si="109"/>
        <v>0</v>
      </c>
      <c r="B285" s="49" t="str">
        <f t="shared" si="110"/>
        <v>1-25</v>
      </c>
      <c r="C285" s="34"/>
      <c r="D285" s="92" t="str">
        <f>$A285&amp;"-"&amp;$B285&amp;"-"&amp;TEXT(ROWS(D$5:D285),"000")</f>
        <v>0-1-25-281</v>
      </c>
      <c r="E285" s="4"/>
      <c r="F285" s="4"/>
      <c r="G285" s="4"/>
      <c r="H285" s="4"/>
      <c r="I285" s="27"/>
      <c r="J285" s="4"/>
      <c r="K285" s="4"/>
      <c r="L285" s="4"/>
      <c r="M285" s="4"/>
      <c r="N285" s="57"/>
      <c r="O285" s="61"/>
      <c r="P285" s="63"/>
      <c r="Q285" s="68"/>
      <c r="R285" s="68"/>
      <c r="S285" s="68"/>
      <c r="T285" s="68"/>
      <c r="U285" s="70"/>
      <c r="V285" s="70"/>
      <c r="W285" s="70"/>
      <c r="X285" s="70"/>
      <c r="Y285" s="70"/>
      <c r="Z285" s="70"/>
      <c r="AA285" s="70"/>
      <c r="AB285" s="70"/>
      <c r="AC285" s="62" t="str">
        <f t="shared" si="94"/>
        <v/>
      </c>
      <c r="AD285" s="62" t="str">
        <f t="shared" si="95"/>
        <v/>
      </c>
      <c r="AE285" s="62" t="str">
        <f t="shared" si="96"/>
        <v/>
      </c>
      <c r="AF285" s="62" t="str">
        <f t="shared" si="97"/>
        <v/>
      </c>
      <c r="AG285" s="62" t="str">
        <f t="shared" si="98"/>
        <v/>
      </c>
      <c r="AH285" s="63" t="str">
        <f>IF(AG285&lt;'Patient Data'!$AS$4,"Labs complete w/in 45 minutes","")</f>
        <v/>
      </c>
      <c r="AI285" s="62" t="str">
        <f t="shared" si="99"/>
        <v/>
      </c>
      <c r="AJ285" s="63" t="str">
        <f>IF(AI285&lt;'Patient Data'!$AU$4,"tPA w/in 60 minutes","")</f>
        <v/>
      </c>
      <c r="AK285" s="63" t="str">
        <f>IF(AY285&lt;'Patient Data'!$AY$4,"tPA w/in 3 hours","")</f>
        <v/>
      </c>
      <c r="AL285" s="63" t="str">
        <f>IF(AR285&lt;'Patient Data'!$AR$4,"LSN within 3.5 hours","")</f>
        <v/>
      </c>
      <c r="AM285" s="63" t="str">
        <f t="shared" si="90"/>
        <v>-0-0-1-25-281</v>
      </c>
      <c r="AR285" s="18" t="str">
        <f t="shared" si="91"/>
        <v/>
      </c>
      <c r="AS285" s="18" t="str">
        <f>IF(L285="","",AG285-'Patient Data'!$AS$4)</f>
        <v/>
      </c>
      <c r="AT285" s="19"/>
      <c r="AU285" s="18" t="str">
        <f>IF(M285="","",AI285-'Patient Data'!$AU$4)</f>
        <v/>
      </c>
      <c r="AW285" s="19"/>
      <c r="AX285" s="18" t="str">
        <f t="shared" si="92"/>
        <v/>
      </c>
      <c r="AY285" s="18" t="str">
        <f t="shared" si="93"/>
        <v/>
      </c>
      <c r="AZ285" s="19"/>
      <c r="BO285" s="62" t="str">
        <f t="shared" si="100"/>
        <v/>
      </c>
      <c r="BP285" s="62" t="str">
        <f t="shared" si="101"/>
        <v/>
      </c>
      <c r="BQ285" s="62" t="str">
        <f t="shared" si="102"/>
        <v/>
      </c>
      <c r="BR285" s="62" t="str">
        <f t="shared" si="103"/>
        <v/>
      </c>
      <c r="BS285" s="62" t="str">
        <f t="shared" si="104"/>
        <v/>
      </c>
      <c r="BT285" s="62" t="str">
        <f t="shared" si="105"/>
        <v/>
      </c>
      <c r="BU285" s="62" t="str">
        <f t="shared" si="106"/>
        <v/>
      </c>
      <c r="BV285" s="62" t="str">
        <f t="shared" si="107"/>
        <v/>
      </c>
      <c r="BW285" s="62" t="str">
        <f t="shared" si="108"/>
        <v/>
      </c>
    </row>
    <row r="286" spans="1:75" s="13" customFormat="1" ht="38.25" customHeight="1" thickBot="1">
      <c r="A286" s="49">
        <f t="shared" si="109"/>
        <v>0</v>
      </c>
      <c r="B286" s="49" t="str">
        <f t="shared" si="110"/>
        <v>1-25</v>
      </c>
      <c r="C286" s="34"/>
      <c r="D286" s="92" t="str">
        <f>$A286&amp;"-"&amp;$B286&amp;"-"&amp;TEXT(ROWS(D$5:D286),"000")</f>
        <v>0-1-25-282</v>
      </c>
      <c r="E286" s="4"/>
      <c r="F286" s="4"/>
      <c r="G286" s="4"/>
      <c r="H286" s="4"/>
      <c r="I286" s="27"/>
      <c r="J286" s="4"/>
      <c r="K286" s="4"/>
      <c r="L286" s="4"/>
      <c r="M286" s="4"/>
      <c r="N286" s="57"/>
      <c r="O286" s="61"/>
      <c r="P286" s="63"/>
      <c r="Q286" s="68"/>
      <c r="R286" s="68"/>
      <c r="S286" s="68"/>
      <c r="T286" s="68"/>
      <c r="U286" s="70"/>
      <c r="V286" s="70"/>
      <c r="W286" s="70"/>
      <c r="X286" s="70"/>
      <c r="Y286" s="70"/>
      <c r="Z286" s="70"/>
      <c r="AA286" s="70"/>
      <c r="AB286" s="70"/>
      <c r="AC286" s="62" t="str">
        <f t="shared" si="94"/>
        <v/>
      </c>
      <c r="AD286" s="62" t="str">
        <f t="shared" si="95"/>
        <v/>
      </c>
      <c r="AE286" s="62" t="str">
        <f t="shared" si="96"/>
        <v/>
      </c>
      <c r="AF286" s="62" t="str">
        <f t="shared" si="97"/>
        <v/>
      </c>
      <c r="AG286" s="62" t="str">
        <f t="shared" si="98"/>
        <v/>
      </c>
      <c r="AH286" s="63" t="str">
        <f>IF(AG286&lt;'Patient Data'!$AS$4,"Labs complete w/in 45 minutes","")</f>
        <v/>
      </c>
      <c r="AI286" s="62" t="str">
        <f t="shared" si="99"/>
        <v/>
      </c>
      <c r="AJ286" s="63" t="str">
        <f>IF(AI286&lt;'Patient Data'!$AU$4,"tPA w/in 60 minutes","")</f>
        <v/>
      </c>
      <c r="AK286" s="63" t="str">
        <f>IF(AY286&lt;'Patient Data'!$AY$4,"tPA w/in 3 hours","")</f>
        <v/>
      </c>
      <c r="AL286" s="63" t="str">
        <f>IF(AR286&lt;'Patient Data'!$AR$4,"LSN within 3.5 hours","")</f>
        <v/>
      </c>
      <c r="AM286" s="63" t="str">
        <f t="shared" si="90"/>
        <v>-0-0-1-25-282</v>
      </c>
      <c r="AR286" s="18" t="str">
        <f t="shared" si="91"/>
        <v/>
      </c>
      <c r="AS286" s="18" t="str">
        <f>IF(L286="","",AG286-'Patient Data'!$AS$4)</f>
        <v/>
      </c>
      <c r="AT286" s="19"/>
      <c r="AU286" s="18" t="str">
        <f>IF(M286="","",AI286-'Patient Data'!$AU$4)</f>
        <v/>
      </c>
      <c r="AW286" s="19"/>
      <c r="AX286" s="18" t="str">
        <f t="shared" si="92"/>
        <v/>
      </c>
      <c r="AY286" s="18" t="str">
        <f t="shared" si="93"/>
        <v/>
      </c>
      <c r="AZ286" s="19"/>
      <c r="BO286" s="62" t="str">
        <f t="shared" si="100"/>
        <v/>
      </c>
      <c r="BP286" s="62" t="str">
        <f t="shared" si="101"/>
        <v/>
      </c>
      <c r="BQ286" s="62" t="str">
        <f t="shared" si="102"/>
        <v/>
      </c>
      <c r="BR286" s="62" t="str">
        <f t="shared" si="103"/>
        <v/>
      </c>
      <c r="BS286" s="62" t="str">
        <f t="shared" si="104"/>
        <v/>
      </c>
      <c r="BT286" s="62" t="str">
        <f t="shared" si="105"/>
        <v/>
      </c>
      <c r="BU286" s="62" t="str">
        <f t="shared" si="106"/>
        <v/>
      </c>
      <c r="BV286" s="62" t="str">
        <f t="shared" si="107"/>
        <v/>
      </c>
      <c r="BW286" s="62" t="str">
        <f t="shared" si="108"/>
        <v/>
      </c>
    </row>
    <row r="287" spans="1:75" s="13" customFormat="1" ht="38.25" customHeight="1" thickBot="1">
      <c r="A287" s="49">
        <f t="shared" si="109"/>
        <v>0</v>
      </c>
      <c r="B287" s="49" t="str">
        <f t="shared" si="110"/>
        <v>1-25</v>
      </c>
      <c r="C287" s="34"/>
      <c r="D287" s="92" t="str">
        <f>$A287&amp;"-"&amp;$B287&amp;"-"&amp;TEXT(ROWS(D$5:D287),"000")</f>
        <v>0-1-25-283</v>
      </c>
      <c r="E287" s="4"/>
      <c r="F287" s="4"/>
      <c r="G287" s="4"/>
      <c r="H287" s="4"/>
      <c r="I287" s="27"/>
      <c r="J287" s="4"/>
      <c r="K287" s="4"/>
      <c r="L287" s="4"/>
      <c r="M287" s="4"/>
      <c r="N287" s="57"/>
      <c r="O287" s="61"/>
      <c r="P287" s="63"/>
      <c r="Q287" s="68"/>
      <c r="R287" s="68"/>
      <c r="S287" s="68"/>
      <c r="T287" s="68"/>
      <c r="U287" s="70"/>
      <c r="V287" s="70"/>
      <c r="W287" s="70"/>
      <c r="X287" s="70"/>
      <c r="Y287" s="70"/>
      <c r="Z287" s="70"/>
      <c r="AA287" s="70"/>
      <c r="AB287" s="70"/>
      <c r="AC287" s="62" t="str">
        <f t="shared" si="94"/>
        <v/>
      </c>
      <c r="AD287" s="62" t="str">
        <f t="shared" si="95"/>
        <v/>
      </c>
      <c r="AE287" s="62" t="str">
        <f t="shared" si="96"/>
        <v/>
      </c>
      <c r="AF287" s="62" t="str">
        <f t="shared" si="97"/>
        <v/>
      </c>
      <c r="AG287" s="62" t="str">
        <f t="shared" si="98"/>
        <v/>
      </c>
      <c r="AH287" s="63" t="str">
        <f>IF(AG287&lt;'Patient Data'!$AS$4,"Labs complete w/in 45 minutes","")</f>
        <v/>
      </c>
      <c r="AI287" s="62" t="str">
        <f t="shared" si="99"/>
        <v/>
      </c>
      <c r="AJ287" s="63" t="str">
        <f>IF(AI287&lt;'Patient Data'!$AU$4,"tPA w/in 60 minutes","")</f>
        <v/>
      </c>
      <c r="AK287" s="63" t="str">
        <f>IF(AY287&lt;'Patient Data'!$AY$4,"tPA w/in 3 hours","")</f>
        <v/>
      </c>
      <c r="AL287" s="63" t="str">
        <f>IF(AR287&lt;'Patient Data'!$AR$4,"LSN within 3.5 hours","")</f>
        <v/>
      </c>
      <c r="AM287" s="63" t="str">
        <f t="shared" si="90"/>
        <v>-0-0-1-25-283</v>
      </c>
      <c r="AR287" s="18" t="str">
        <f t="shared" si="91"/>
        <v/>
      </c>
      <c r="AS287" s="18" t="str">
        <f>IF(L287="","",AG287-'Patient Data'!$AS$4)</f>
        <v/>
      </c>
      <c r="AT287" s="19"/>
      <c r="AU287" s="18" t="str">
        <f>IF(M287="","",AI287-'Patient Data'!$AU$4)</f>
        <v/>
      </c>
      <c r="AW287" s="19"/>
      <c r="AX287" s="18" t="str">
        <f t="shared" si="92"/>
        <v/>
      </c>
      <c r="AY287" s="18" t="str">
        <f t="shared" si="93"/>
        <v/>
      </c>
      <c r="AZ287" s="19"/>
      <c r="BO287" s="62" t="str">
        <f t="shared" si="100"/>
        <v/>
      </c>
      <c r="BP287" s="62" t="str">
        <f t="shared" si="101"/>
        <v/>
      </c>
      <c r="BQ287" s="62" t="str">
        <f t="shared" si="102"/>
        <v/>
      </c>
      <c r="BR287" s="62" t="str">
        <f t="shared" si="103"/>
        <v/>
      </c>
      <c r="BS287" s="62" t="str">
        <f t="shared" si="104"/>
        <v/>
      </c>
      <c r="BT287" s="62" t="str">
        <f t="shared" si="105"/>
        <v/>
      </c>
      <c r="BU287" s="62" t="str">
        <f t="shared" si="106"/>
        <v/>
      </c>
      <c r="BV287" s="62" t="str">
        <f t="shared" si="107"/>
        <v/>
      </c>
      <c r="BW287" s="62" t="str">
        <f t="shared" si="108"/>
        <v/>
      </c>
    </row>
    <row r="288" spans="1:75" s="13" customFormat="1" ht="38.25" customHeight="1" thickBot="1">
      <c r="A288" s="49">
        <f t="shared" si="109"/>
        <v>0</v>
      </c>
      <c r="B288" s="49" t="str">
        <f t="shared" si="110"/>
        <v>1-25</v>
      </c>
      <c r="C288" s="34"/>
      <c r="D288" s="92" t="str">
        <f>$A288&amp;"-"&amp;$B288&amp;"-"&amp;TEXT(ROWS(D$5:D288),"000")</f>
        <v>0-1-25-284</v>
      </c>
      <c r="E288" s="4"/>
      <c r="F288" s="4"/>
      <c r="G288" s="4"/>
      <c r="H288" s="4"/>
      <c r="I288" s="27"/>
      <c r="J288" s="4"/>
      <c r="K288" s="4"/>
      <c r="L288" s="4"/>
      <c r="M288" s="4"/>
      <c r="N288" s="57"/>
      <c r="O288" s="61"/>
      <c r="P288" s="63"/>
      <c r="Q288" s="68"/>
      <c r="R288" s="68"/>
      <c r="S288" s="68"/>
      <c r="T288" s="68"/>
      <c r="U288" s="70"/>
      <c r="V288" s="70"/>
      <c r="W288" s="70"/>
      <c r="X288" s="70"/>
      <c r="Y288" s="70"/>
      <c r="Z288" s="70"/>
      <c r="AA288" s="70"/>
      <c r="AB288" s="70"/>
      <c r="AC288" s="62" t="str">
        <f t="shared" si="94"/>
        <v/>
      </c>
      <c r="AD288" s="62" t="str">
        <f t="shared" si="95"/>
        <v/>
      </c>
      <c r="AE288" s="62" t="str">
        <f t="shared" si="96"/>
        <v/>
      </c>
      <c r="AF288" s="62" t="str">
        <f t="shared" si="97"/>
        <v/>
      </c>
      <c r="AG288" s="62" t="str">
        <f t="shared" si="98"/>
        <v/>
      </c>
      <c r="AH288" s="63" t="str">
        <f>IF(AG288&lt;'Patient Data'!$AS$4,"Labs complete w/in 45 minutes","")</f>
        <v/>
      </c>
      <c r="AI288" s="62" t="str">
        <f t="shared" si="99"/>
        <v/>
      </c>
      <c r="AJ288" s="63" t="str">
        <f>IF(AI288&lt;'Patient Data'!$AU$4,"tPA w/in 60 minutes","")</f>
        <v/>
      </c>
      <c r="AK288" s="63" t="str">
        <f>IF(AY288&lt;'Patient Data'!$AY$4,"tPA w/in 3 hours","")</f>
        <v/>
      </c>
      <c r="AL288" s="63" t="str">
        <f>IF(AR288&lt;'Patient Data'!$AR$4,"LSN within 3.5 hours","")</f>
        <v/>
      </c>
      <c r="AM288" s="63" t="str">
        <f t="shared" si="90"/>
        <v>-0-0-1-25-284</v>
      </c>
      <c r="AR288" s="18" t="str">
        <f t="shared" si="91"/>
        <v/>
      </c>
      <c r="AS288" s="18" t="str">
        <f>IF(L288="","",AG288-'Patient Data'!$AS$4)</f>
        <v/>
      </c>
      <c r="AT288" s="19"/>
      <c r="AU288" s="18" t="str">
        <f>IF(M288="","",AI288-'Patient Data'!$AU$4)</f>
        <v/>
      </c>
      <c r="AW288" s="19"/>
      <c r="AX288" s="18" t="str">
        <f t="shared" si="92"/>
        <v/>
      </c>
      <c r="AY288" s="18" t="str">
        <f t="shared" si="93"/>
        <v/>
      </c>
      <c r="AZ288" s="19"/>
      <c r="BO288" s="62" t="str">
        <f t="shared" si="100"/>
        <v/>
      </c>
      <c r="BP288" s="62" t="str">
        <f t="shared" si="101"/>
        <v/>
      </c>
      <c r="BQ288" s="62" t="str">
        <f t="shared" si="102"/>
        <v/>
      </c>
      <c r="BR288" s="62" t="str">
        <f t="shared" si="103"/>
        <v/>
      </c>
      <c r="BS288" s="62" t="str">
        <f t="shared" si="104"/>
        <v/>
      </c>
      <c r="BT288" s="62" t="str">
        <f t="shared" si="105"/>
        <v/>
      </c>
      <c r="BU288" s="62" t="str">
        <f t="shared" si="106"/>
        <v/>
      </c>
      <c r="BV288" s="62" t="str">
        <f t="shared" si="107"/>
        <v/>
      </c>
      <c r="BW288" s="62" t="str">
        <f t="shared" si="108"/>
        <v/>
      </c>
    </row>
    <row r="289" spans="1:75" s="13" customFormat="1" ht="38.25" customHeight="1" thickBot="1">
      <c r="A289" s="49">
        <f t="shared" si="109"/>
        <v>0</v>
      </c>
      <c r="B289" s="49" t="str">
        <f t="shared" si="110"/>
        <v>1-25</v>
      </c>
      <c r="C289" s="34"/>
      <c r="D289" s="92" t="str">
        <f>$A289&amp;"-"&amp;$B289&amp;"-"&amp;TEXT(ROWS(D$5:D289),"000")</f>
        <v>0-1-25-285</v>
      </c>
      <c r="E289" s="4"/>
      <c r="F289" s="4"/>
      <c r="G289" s="4"/>
      <c r="H289" s="4"/>
      <c r="I289" s="27"/>
      <c r="J289" s="4"/>
      <c r="K289" s="4"/>
      <c r="L289" s="4"/>
      <c r="M289" s="4"/>
      <c r="N289" s="57"/>
      <c r="O289" s="61"/>
      <c r="P289" s="63"/>
      <c r="Q289" s="68"/>
      <c r="R289" s="68"/>
      <c r="S289" s="68"/>
      <c r="T289" s="68"/>
      <c r="U289" s="70"/>
      <c r="V289" s="70"/>
      <c r="W289" s="70"/>
      <c r="X289" s="70"/>
      <c r="Y289" s="70"/>
      <c r="Z289" s="70"/>
      <c r="AA289" s="70"/>
      <c r="AB289" s="70"/>
      <c r="AC289" s="62" t="str">
        <f t="shared" si="94"/>
        <v/>
      </c>
      <c r="AD289" s="62" t="str">
        <f t="shared" si="95"/>
        <v/>
      </c>
      <c r="AE289" s="62" t="str">
        <f t="shared" si="96"/>
        <v/>
      </c>
      <c r="AF289" s="62" t="str">
        <f t="shared" si="97"/>
        <v/>
      </c>
      <c r="AG289" s="62" t="str">
        <f t="shared" si="98"/>
        <v/>
      </c>
      <c r="AH289" s="63" t="str">
        <f>IF(AG289&lt;'Patient Data'!$AS$4,"Labs complete w/in 45 minutes","")</f>
        <v/>
      </c>
      <c r="AI289" s="62" t="str">
        <f t="shared" si="99"/>
        <v/>
      </c>
      <c r="AJ289" s="63" t="str">
        <f>IF(AI289&lt;'Patient Data'!$AU$4,"tPA w/in 60 minutes","")</f>
        <v/>
      </c>
      <c r="AK289" s="63" t="str">
        <f>IF(AY289&lt;'Patient Data'!$AY$4,"tPA w/in 3 hours","")</f>
        <v/>
      </c>
      <c r="AL289" s="63" t="str">
        <f>IF(AR289&lt;'Patient Data'!$AR$4,"LSN within 3.5 hours","")</f>
        <v/>
      </c>
      <c r="AM289" s="63" t="str">
        <f t="shared" si="90"/>
        <v>-0-0-1-25-285</v>
      </c>
      <c r="AR289" s="18" t="str">
        <f t="shared" si="91"/>
        <v/>
      </c>
      <c r="AS289" s="18" t="str">
        <f>IF(L289="","",AG289-'Patient Data'!$AS$4)</f>
        <v/>
      </c>
      <c r="AT289" s="19"/>
      <c r="AU289" s="18" t="str">
        <f>IF(M289="","",AI289-'Patient Data'!$AU$4)</f>
        <v/>
      </c>
      <c r="AW289" s="19"/>
      <c r="AX289" s="18" t="str">
        <f t="shared" si="92"/>
        <v/>
      </c>
      <c r="AY289" s="18" t="str">
        <f t="shared" si="93"/>
        <v/>
      </c>
      <c r="AZ289" s="19"/>
      <c r="BO289" s="62" t="str">
        <f t="shared" si="100"/>
        <v/>
      </c>
      <c r="BP289" s="62" t="str">
        <f t="shared" si="101"/>
        <v/>
      </c>
      <c r="BQ289" s="62" t="str">
        <f t="shared" si="102"/>
        <v/>
      </c>
      <c r="BR289" s="62" t="str">
        <f t="shared" si="103"/>
        <v/>
      </c>
      <c r="BS289" s="62" t="str">
        <f t="shared" si="104"/>
        <v/>
      </c>
      <c r="BT289" s="62" t="str">
        <f t="shared" si="105"/>
        <v/>
      </c>
      <c r="BU289" s="62" t="str">
        <f t="shared" si="106"/>
        <v/>
      </c>
      <c r="BV289" s="62" t="str">
        <f t="shared" si="107"/>
        <v/>
      </c>
      <c r="BW289" s="62" t="str">
        <f t="shared" si="108"/>
        <v/>
      </c>
    </row>
    <row r="290" spans="1:75" s="13" customFormat="1" ht="38.25" customHeight="1" thickBot="1">
      <c r="A290" s="49">
        <f t="shared" si="109"/>
        <v>0</v>
      </c>
      <c r="B290" s="49" t="str">
        <f t="shared" si="110"/>
        <v>1-25</v>
      </c>
      <c r="C290" s="34"/>
      <c r="D290" s="92" t="str">
        <f>$A290&amp;"-"&amp;$B290&amp;"-"&amp;TEXT(ROWS(D$5:D290),"000")</f>
        <v>0-1-25-286</v>
      </c>
      <c r="E290" s="4"/>
      <c r="F290" s="4"/>
      <c r="G290" s="4"/>
      <c r="H290" s="4"/>
      <c r="I290" s="27"/>
      <c r="J290" s="4"/>
      <c r="K290" s="4"/>
      <c r="L290" s="4"/>
      <c r="M290" s="4"/>
      <c r="N290" s="57"/>
      <c r="O290" s="61"/>
      <c r="P290" s="63"/>
      <c r="Q290" s="68"/>
      <c r="R290" s="68"/>
      <c r="S290" s="68"/>
      <c r="T290" s="68"/>
      <c r="U290" s="70"/>
      <c r="V290" s="70"/>
      <c r="W290" s="70"/>
      <c r="X290" s="70"/>
      <c r="Y290" s="70"/>
      <c r="Z290" s="70"/>
      <c r="AA290" s="70"/>
      <c r="AB290" s="70"/>
      <c r="AC290" s="62" t="str">
        <f t="shared" si="94"/>
        <v/>
      </c>
      <c r="AD290" s="62" t="str">
        <f t="shared" si="95"/>
        <v/>
      </c>
      <c r="AE290" s="62" t="str">
        <f t="shared" si="96"/>
        <v/>
      </c>
      <c r="AF290" s="62" t="str">
        <f t="shared" si="97"/>
        <v/>
      </c>
      <c r="AG290" s="62" t="str">
        <f t="shared" si="98"/>
        <v/>
      </c>
      <c r="AH290" s="63" t="str">
        <f>IF(AG290&lt;'Patient Data'!$AS$4,"Labs complete w/in 45 minutes","")</f>
        <v/>
      </c>
      <c r="AI290" s="62" t="str">
        <f t="shared" si="99"/>
        <v/>
      </c>
      <c r="AJ290" s="63" t="str">
        <f>IF(AI290&lt;'Patient Data'!$AU$4,"tPA w/in 60 minutes","")</f>
        <v/>
      </c>
      <c r="AK290" s="63" t="str">
        <f>IF(AY290&lt;'Patient Data'!$AY$4,"tPA w/in 3 hours","")</f>
        <v/>
      </c>
      <c r="AL290" s="63" t="str">
        <f>IF(AR290&lt;'Patient Data'!$AR$4,"LSN within 3.5 hours","")</f>
        <v/>
      </c>
      <c r="AM290" s="63" t="str">
        <f t="shared" si="90"/>
        <v>-0-0-1-25-286</v>
      </c>
      <c r="AR290" s="18" t="str">
        <f t="shared" si="91"/>
        <v/>
      </c>
      <c r="AS290" s="18" t="str">
        <f>IF(L290="","",AG290-'Patient Data'!$AS$4)</f>
        <v/>
      </c>
      <c r="AT290" s="19"/>
      <c r="AU290" s="18" t="str">
        <f>IF(M290="","",AI290-'Patient Data'!$AU$4)</f>
        <v/>
      </c>
      <c r="AW290" s="19"/>
      <c r="AX290" s="18" t="str">
        <f t="shared" si="92"/>
        <v/>
      </c>
      <c r="AY290" s="18" t="str">
        <f t="shared" si="93"/>
        <v/>
      </c>
      <c r="AZ290" s="19"/>
      <c r="BO290" s="62" t="str">
        <f t="shared" si="100"/>
        <v/>
      </c>
      <c r="BP290" s="62" t="str">
        <f t="shared" si="101"/>
        <v/>
      </c>
      <c r="BQ290" s="62" t="str">
        <f t="shared" si="102"/>
        <v/>
      </c>
      <c r="BR290" s="62" t="str">
        <f t="shared" si="103"/>
        <v/>
      </c>
      <c r="BS290" s="62" t="str">
        <f t="shared" si="104"/>
        <v/>
      </c>
      <c r="BT290" s="62" t="str">
        <f t="shared" si="105"/>
        <v/>
      </c>
      <c r="BU290" s="62" t="str">
        <f t="shared" si="106"/>
        <v/>
      </c>
      <c r="BV290" s="62" t="str">
        <f t="shared" si="107"/>
        <v/>
      </c>
      <c r="BW290" s="62" t="str">
        <f t="shared" si="108"/>
        <v/>
      </c>
    </row>
    <row r="291" spans="1:75" s="13" customFormat="1" ht="38.25" customHeight="1" thickBot="1">
      <c r="A291" s="49">
        <f t="shared" si="109"/>
        <v>0</v>
      </c>
      <c r="B291" s="49" t="str">
        <f t="shared" si="110"/>
        <v>1-25</v>
      </c>
      <c r="C291" s="34"/>
      <c r="D291" s="92" t="str">
        <f>$A291&amp;"-"&amp;$B291&amp;"-"&amp;TEXT(ROWS(D$5:D291),"000")</f>
        <v>0-1-25-287</v>
      </c>
      <c r="E291" s="4"/>
      <c r="F291" s="4"/>
      <c r="G291" s="4"/>
      <c r="H291" s="4"/>
      <c r="I291" s="27"/>
      <c r="J291" s="4"/>
      <c r="K291" s="4"/>
      <c r="L291" s="4"/>
      <c r="M291" s="4"/>
      <c r="N291" s="57"/>
      <c r="O291" s="61"/>
      <c r="P291" s="63"/>
      <c r="Q291" s="68"/>
      <c r="R291" s="68"/>
      <c r="S291" s="68"/>
      <c r="T291" s="68"/>
      <c r="U291" s="70"/>
      <c r="V291" s="70"/>
      <c r="W291" s="70"/>
      <c r="X291" s="70"/>
      <c r="Y291" s="70"/>
      <c r="Z291" s="70"/>
      <c r="AA291" s="70"/>
      <c r="AB291" s="70"/>
      <c r="AC291" s="62" t="str">
        <f t="shared" si="94"/>
        <v/>
      </c>
      <c r="AD291" s="62" t="str">
        <f t="shared" si="95"/>
        <v/>
      </c>
      <c r="AE291" s="62" t="str">
        <f t="shared" si="96"/>
        <v/>
      </c>
      <c r="AF291" s="62" t="str">
        <f t="shared" si="97"/>
        <v/>
      </c>
      <c r="AG291" s="62" t="str">
        <f t="shared" si="98"/>
        <v/>
      </c>
      <c r="AH291" s="63" t="str">
        <f>IF(AG291&lt;'Patient Data'!$AS$4,"Labs complete w/in 45 minutes","")</f>
        <v/>
      </c>
      <c r="AI291" s="62" t="str">
        <f t="shared" si="99"/>
        <v/>
      </c>
      <c r="AJ291" s="63" t="str">
        <f>IF(AI291&lt;'Patient Data'!$AU$4,"tPA w/in 60 minutes","")</f>
        <v/>
      </c>
      <c r="AK291" s="63" t="str">
        <f>IF(AY291&lt;'Patient Data'!$AY$4,"tPA w/in 3 hours","")</f>
        <v/>
      </c>
      <c r="AL291" s="63" t="str">
        <f>IF(AR291&lt;'Patient Data'!$AR$4,"LSN within 3.5 hours","")</f>
        <v/>
      </c>
      <c r="AM291" s="63" t="str">
        <f t="shared" si="90"/>
        <v>-0-0-1-25-287</v>
      </c>
      <c r="AR291" s="18" t="str">
        <f t="shared" si="91"/>
        <v/>
      </c>
      <c r="AS291" s="18" t="str">
        <f>IF(L291="","",AG291-'Patient Data'!$AS$4)</f>
        <v/>
      </c>
      <c r="AT291" s="19"/>
      <c r="AU291" s="18" t="str">
        <f>IF(M291="","",AI291-'Patient Data'!$AU$4)</f>
        <v/>
      </c>
      <c r="AW291" s="19"/>
      <c r="AX291" s="18" t="str">
        <f t="shared" si="92"/>
        <v/>
      </c>
      <c r="AY291" s="18" t="str">
        <f t="shared" si="93"/>
        <v/>
      </c>
      <c r="AZ291" s="19"/>
      <c r="BO291" s="62" t="str">
        <f t="shared" si="100"/>
        <v/>
      </c>
      <c r="BP291" s="62" t="str">
        <f t="shared" si="101"/>
        <v/>
      </c>
      <c r="BQ291" s="62" t="str">
        <f t="shared" si="102"/>
        <v/>
      </c>
      <c r="BR291" s="62" t="str">
        <f t="shared" si="103"/>
        <v/>
      </c>
      <c r="BS291" s="62" t="str">
        <f t="shared" si="104"/>
        <v/>
      </c>
      <c r="BT291" s="62" t="str">
        <f t="shared" si="105"/>
        <v/>
      </c>
      <c r="BU291" s="62" t="str">
        <f t="shared" si="106"/>
        <v/>
      </c>
      <c r="BV291" s="62" t="str">
        <f t="shared" si="107"/>
        <v/>
      </c>
      <c r="BW291" s="62" t="str">
        <f t="shared" si="108"/>
        <v/>
      </c>
    </row>
    <row r="292" spans="1:75" s="13" customFormat="1" ht="38.25" customHeight="1" thickBot="1">
      <c r="A292" s="49">
        <f t="shared" si="109"/>
        <v>0</v>
      </c>
      <c r="B292" s="49" t="str">
        <f t="shared" si="110"/>
        <v>1-25</v>
      </c>
      <c r="C292" s="34"/>
      <c r="D292" s="92" t="str">
        <f>$A292&amp;"-"&amp;$B292&amp;"-"&amp;TEXT(ROWS(D$5:D292),"000")</f>
        <v>0-1-25-288</v>
      </c>
      <c r="E292" s="4"/>
      <c r="F292" s="4"/>
      <c r="G292" s="4"/>
      <c r="H292" s="4"/>
      <c r="I292" s="27"/>
      <c r="J292" s="4"/>
      <c r="K292" s="4"/>
      <c r="L292" s="4"/>
      <c r="M292" s="4"/>
      <c r="N292" s="57"/>
      <c r="O292" s="61"/>
      <c r="P292" s="63"/>
      <c r="Q292" s="68"/>
      <c r="R292" s="68"/>
      <c r="S292" s="68"/>
      <c r="T292" s="68"/>
      <c r="U292" s="70"/>
      <c r="V292" s="70"/>
      <c r="W292" s="70"/>
      <c r="X292" s="70"/>
      <c r="Y292" s="70"/>
      <c r="Z292" s="70"/>
      <c r="AA292" s="70"/>
      <c r="AB292" s="70"/>
      <c r="AC292" s="62" t="str">
        <f t="shared" si="94"/>
        <v/>
      </c>
      <c r="AD292" s="62" t="str">
        <f t="shared" si="95"/>
        <v/>
      </c>
      <c r="AE292" s="62" t="str">
        <f t="shared" si="96"/>
        <v/>
      </c>
      <c r="AF292" s="62" t="str">
        <f t="shared" si="97"/>
        <v/>
      </c>
      <c r="AG292" s="62" t="str">
        <f t="shared" si="98"/>
        <v/>
      </c>
      <c r="AH292" s="63" t="str">
        <f>IF(AG292&lt;'Patient Data'!$AS$4,"Labs complete w/in 45 minutes","")</f>
        <v/>
      </c>
      <c r="AI292" s="62" t="str">
        <f t="shared" si="99"/>
        <v/>
      </c>
      <c r="AJ292" s="63" t="str">
        <f>IF(AI292&lt;'Patient Data'!$AU$4,"tPA w/in 60 minutes","")</f>
        <v/>
      </c>
      <c r="AK292" s="63" t="str">
        <f>IF(AY292&lt;'Patient Data'!$AY$4,"tPA w/in 3 hours","")</f>
        <v/>
      </c>
      <c r="AL292" s="63" t="str">
        <f>IF(AR292&lt;'Patient Data'!$AR$4,"LSN within 3.5 hours","")</f>
        <v/>
      </c>
      <c r="AM292" s="63" t="str">
        <f t="shared" si="90"/>
        <v>-0-0-1-25-288</v>
      </c>
      <c r="AR292" s="18" t="str">
        <f t="shared" si="91"/>
        <v/>
      </c>
      <c r="AS292" s="18" t="str">
        <f>IF(L292="","",AG292-'Patient Data'!$AS$4)</f>
        <v/>
      </c>
      <c r="AT292" s="19"/>
      <c r="AU292" s="18" t="str">
        <f>IF(M292="","",AI292-'Patient Data'!$AU$4)</f>
        <v/>
      </c>
      <c r="AW292" s="19"/>
      <c r="AX292" s="18" t="str">
        <f t="shared" si="92"/>
        <v/>
      </c>
      <c r="AY292" s="18" t="str">
        <f t="shared" si="93"/>
        <v/>
      </c>
      <c r="AZ292" s="19"/>
      <c r="BO292" s="62" t="str">
        <f t="shared" si="100"/>
        <v/>
      </c>
      <c r="BP292" s="62" t="str">
        <f t="shared" si="101"/>
        <v/>
      </c>
      <c r="BQ292" s="62" t="str">
        <f t="shared" si="102"/>
        <v/>
      </c>
      <c r="BR292" s="62" t="str">
        <f t="shared" si="103"/>
        <v/>
      </c>
      <c r="BS292" s="62" t="str">
        <f t="shared" si="104"/>
        <v/>
      </c>
      <c r="BT292" s="62" t="str">
        <f t="shared" si="105"/>
        <v/>
      </c>
      <c r="BU292" s="62" t="str">
        <f t="shared" si="106"/>
        <v/>
      </c>
      <c r="BV292" s="62" t="str">
        <f t="shared" si="107"/>
        <v/>
      </c>
      <c r="BW292" s="62" t="str">
        <f t="shared" si="108"/>
        <v/>
      </c>
    </row>
    <row r="293" spans="1:75" s="13" customFormat="1" ht="38.25" customHeight="1" thickBot="1">
      <c r="A293" s="49">
        <f t="shared" si="109"/>
        <v>0</v>
      </c>
      <c r="B293" s="49" t="str">
        <f t="shared" si="110"/>
        <v>1-25</v>
      </c>
      <c r="C293" s="34"/>
      <c r="D293" s="92" t="str">
        <f>$A293&amp;"-"&amp;$B293&amp;"-"&amp;TEXT(ROWS(D$5:D293),"000")</f>
        <v>0-1-25-289</v>
      </c>
      <c r="E293" s="4"/>
      <c r="F293" s="4"/>
      <c r="G293" s="4"/>
      <c r="H293" s="4"/>
      <c r="I293" s="27"/>
      <c r="J293" s="4"/>
      <c r="K293" s="4"/>
      <c r="L293" s="4"/>
      <c r="M293" s="4"/>
      <c r="N293" s="57"/>
      <c r="O293" s="61"/>
      <c r="P293" s="63"/>
      <c r="Q293" s="68"/>
      <c r="R293" s="68"/>
      <c r="S293" s="68"/>
      <c r="T293" s="68"/>
      <c r="U293" s="70"/>
      <c r="V293" s="70"/>
      <c r="W293" s="70"/>
      <c r="X293" s="70"/>
      <c r="Y293" s="70"/>
      <c r="Z293" s="70"/>
      <c r="AA293" s="70"/>
      <c r="AB293" s="70"/>
      <c r="AC293" s="62" t="str">
        <f t="shared" si="94"/>
        <v/>
      </c>
      <c r="AD293" s="62" t="str">
        <f t="shared" si="95"/>
        <v/>
      </c>
      <c r="AE293" s="62" t="str">
        <f t="shared" si="96"/>
        <v/>
      </c>
      <c r="AF293" s="62" t="str">
        <f t="shared" si="97"/>
        <v/>
      </c>
      <c r="AG293" s="62" t="str">
        <f t="shared" si="98"/>
        <v/>
      </c>
      <c r="AH293" s="63" t="str">
        <f>IF(AG293&lt;'Patient Data'!$AS$4,"Labs complete w/in 45 minutes","")</f>
        <v/>
      </c>
      <c r="AI293" s="62" t="str">
        <f t="shared" si="99"/>
        <v/>
      </c>
      <c r="AJ293" s="63" t="str">
        <f>IF(AI293&lt;'Patient Data'!$AU$4,"tPA w/in 60 minutes","")</f>
        <v/>
      </c>
      <c r="AK293" s="63" t="str">
        <f>IF(AY293&lt;'Patient Data'!$AY$4,"tPA w/in 3 hours","")</f>
        <v/>
      </c>
      <c r="AL293" s="63" t="str">
        <f>IF(AR293&lt;'Patient Data'!$AR$4,"LSN within 3.5 hours","")</f>
        <v/>
      </c>
      <c r="AM293" s="63" t="str">
        <f t="shared" si="90"/>
        <v>-0-0-1-25-289</v>
      </c>
      <c r="AR293" s="18" t="str">
        <f t="shared" si="91"/>
        <v/>
      </c>
      <c r="AS293" s="18" t="str">
        <f>IF(L293="","",AG293-'Patient Data'!$AS$4)</f>
        <v/>
      </c>
      <c r="AT293" s="19"/>
      <c r="AU293" s="18" t="str">
        <f>IF(M293="","",AI293-'Patient Data'!$AU$4)</f>
        <v/>
      </c>
      <c r="AW293" s="19"/>
      <c r="AX293" s="18" t="str">
        <f t="shared" si="92"/>
        <v/>
      </c>
      <c r="AY293" s="18" t="str">
        <f t="shared" si="93"/>
        <v/>
      </c>
      <c r="AZ293" s="19"/>
      <c r="BO293" s="62" t="str">
        <f t="shared" si="100"/>
        <v/>
      </c>
      <c r="BP293" s="62" t="str">
        <f t="shared" si="101"/>
        <v/>
      </c>
      <c r="BQ293" s="62" t="str">
        <f t="shared" si="102"/>
        <v/>
      </c>
      <c r="BR293" s="62" t="str">
        <f t="shared" si="103"/>
        <v/>
      </c>
      <c r="BS293" s="62" t="str">
        <f t="shared" si="104"/>
        <v/>
      </c>
      <c r="BT293" s="62" t="str">
        <f t="shared" si="105"/>
        <v/>
      </c>
      <c r="BU293" s="62" t="str">
        <f t="shared" si="106"/>
        <v/>
      </c>
      <c r="BV293" s="62" t="str">
        <f t="shared" si="107"/>
        <v/>
      </c>
      <c r="BW293" s="62" t="str">
        <f t="shared" si="108"/>
        <v/>
      </c>
    </row>
    <row r="294" spans="1:75" s="13" customFormat="1" ht="38.25" customHeight="1" thickBot="1">
      <c r="A294" s="49">
        <f t="shared" si="109"/>
        <v>0</v>
      </c>
      <c r="B294" s="49" t="str">
        <f t="shared" si="110"/>
        <v>1-25</v>
      </c>
      <c r="C294" s="34"/>
      <c r="D294" s="92" t="str">
        <f>$A294&amp;"-"&amp;$B294&amp;"-"&amp;TEXT(ROWS(D$5:D294),"000")</f>
        <v>0-1-25-290</v>
      </c>
      <c r="E294" s="4"/>
      <c r="F294" s="4"/>
      <c r="G294" s="4"/>
      <c r="H294" s="4"/>
      <c r="I294" s="27"/>
      <c r="J294" s="4"/>
      <c r="K294" s="4"/>
      <c r="L294" s="4"/>
      <c r="M294" s="4"/>
      <c r="N294" s="57"/>
      <c r="O294" s="61"/>
      <c r="P294" s="63"/>
      <c r="Q294" s="68"/>
      <c r="R294" s="68"/>
      <c r="S294" s="68"/>
      <c r="T294" s="68"/>
      <c r="U294" s="70"/>
      <c r="V294" s="70"/>
      <c r="W294" s="70"/>
      <c r="X294" s="70"/>
      <c r="Y294" s="70"/>
      <c r="Z294" s="70"/>
      <c r="AA294" s="70"/>
      <c r="AB294" s="70"/>
      <c r="AC294" s="62" t="str">
        <f t="shared" si="94"/>
        <v/>
      </c>
      <c r="AD294" s="62" t="str">
        <f t="shared" si="95"/>
        <v/>
      </c>
      <c r="AE294" s="62" t="str">
        <f t="shared" si="96"/>
        <v/>
      </c>
      <c r="AF294" s="62" t="str">
        <f t="shared" si="97"/>
        <v/>
      </c>
      <c r="AG294" s="62" t="str">
        <f t="shared" si="98"/>
        <v/>
      </c>
      <c r="AH294" s="63" t="str">
        <f>IF(AG294&lt;'Patient Data'!$AS$4,"Labs complete w/in 45 minutes","")</f>
        <v/>
      </c>
      <c r="AI294" s="62" t="str">
        <f t="shared" si="99"/>
        <v/>
      </c>
      <c r="AJ294" s="63" t="str">
        <f>IF(AI294&lt;'Patient Data'!$AU$4,"tPA w/in 60 minutes","")</f>
        <v/>
      </c>
      <c r="AK294" s="63" t="str">
        <f>IF(AY294&lt;'Patient Data'!$AY$4,"tPA w/in 3 hours","")</f>
        <v/>
      </c>
      <c r="AL294" s="63" t="str">
        <f>IF(AR294&lt;'Patient Data'!$AR$4,"LSN within 3.5 hours","")</f>
        <v/>
      </c>
      <c r="AM294" s="63" t="str">
        <f t="shared" si="90"/>
        <v>-0-0-1-25-290</v>
      </c>
      <c r="AR294" s="18" t="str">
        <f t="shared" si="91"/>
        <v/>
      </c>
      <c r="AS294" s="18" t="str">
        <f>IF(L294="","",AG294-'Patient Data'!$AS$4)</f>
        <v/>
      </c>
      <c r="AT294" s="19"/>
      <c r="AU294" s="18" t="str">
        <f>IF(M294="","",AI294-'Patient Data'!$AU$4)</f>
        <v/>
      </c>
      <c r="AW294" s="19"/>
      <c r="AX294" s="18" t="str">
        <f t="shared" si="92"/>
        <v/>
      </c>
      <c r="AY294" s="18" t="str">
        <f t="shared" si="93"/>
        <v/>
      </c>
      <c r="AZ294" s="19"/>
      <c r="BO294" s="62" t="str">
        <f t="shared" si="100"/>
        <v/>
      </c>
      <c r="BP294" s="62" t="str">
        <f t="shared" si="101"/>
        <v/>
      </c>
      <c r="BQ294" s="62" t="str">
        <f t="shared" si="102"/>
        <v/>
      </c>
      <c r="BR294" s="62" t="str">
        <f t="shared" si="103"/>
        <v/>
      </c>
      <c r="BS294" s="62" t="str">
        <f t="shared" si="104"/>
        <v/>
      </c>
      <c r="BT294" s="62" t="str">
        <f t="shared" si="105"/>
        <v/>
      </c>
      <c r="BU294" s="62" t="str">
        <f t="shared" si="106"/>
        <v/>
      </c>
      <c r="BV294" s="62" t="str">
        <f t="shared" si="107"/>
        <v/>
      </c>
      <c r="BW294" s="62" t="str">
        <f t="shared" si="108"/>
        <v/>
      </c>
    </row>
    <row r="295" spans="1:75" s="13" customFormat="1" ht="38.25" customHeight="1" thickBot="1">
      <c r="A295" s="49">
        <f t="shared" si="109"/>
        <v>0</v>
      </c>
      <c r="B295" s="49" t="str">
        <f t="shared" si="110"/>
        <v>1-25</v>
      </c>
      <c r="C295" s="34"/>
      <c r="D295" s="92" t="str">
        <f>$A295&amp;"-"&amp;$B295&amp;"-"&amp;TEXT(ROWS(D$5:D295),"000")</f>
        <v>0-1-25-291</v>
      </c>
      <c r="E295" s="4"/>
      <c r="F295" s="4"/>
      <c r="G295" s="4"/>
      <c r="H295" s="4"/>
      <c r="I295" s="27"/>
      <c r="J295" s="4"/>
      <c r="K295" s="4"/>
      <c r="L295" s="4"/>
      <c r="M295" s="4"/>
      <c r="N295" s="57"/>
      <c r="O295" s="61"/>
      <c r="P295" s="63"/>
      <c r="Q295" s="68"/>
      <c r="R295" s="68"/>
      <c r="S295" s="68"/>
      <c r="T295" s="68"/>
      <c r="U295" s="70"/>
      <c r="V295" s="70"/>
      <c r="W295" s="70"/>
      <c r="X295" s="70"/>
      <c r="Y295" s="70"/>
      <c r="Z295" s="70"/>
      <c r="AA295" s="70"/>
      <c r="AB295" s="70"/>
      <c r="AC295" s="62" t="str">
        <f t="shared" si="94"/>
        <v/>
      </c>
      <c r="AD295" s="62" t="str">
        <f t="shared" si="95"/>
        <v/>
      </c>
      <c r="AE295" s="62" t="str">
        <f t="shared" si="96"/>
        <v/>
      </c>
      <c r="AF295" s="62" t="str">
        <f t="shared" si="97"/>
        <v/>
      </c>
      <c r="AG295" s="62" t="str">
        <f t="shared" si="98"/>
        <v/>
      </c>
      <c r="AH295" s="63" t="str">
        <f>IF(AG295&lt;'Patient Data'!$AS$4,"Labs complete w/in 45 minutes","")</f>
        <v/>
      </c>
      <c r="AI295" s="62" t="str">
        <f t="shared" si="99"/>
        <v/>
      </c>
      <c r="AJ295" s="63" t="str">
        <f>IF(AI295&lt;'Patient Data'!$AU$4,"tPA w/in 60 minutes","")</f>
        <v/>
      </c>
      <c r="AK295" s="63" t="str">
        <f>IF(AY295&lt;'Patient Data'!$AY$4,"tPA w/in 3 hours","")</f>
        <v/>
      </c>
      <c r="AL295" s="63" t="str">
        <f>IF(AR295&lt;'Patient Data'!$AR$4,"LSN within 3.5 hours","")</f>
        <v/>
      </c>
      <c r="AM295" s="63" t="str">
        <f t="shared" si="90"/>
        <v>-0-0-1-25-291</v>
      </c>
      <c r="AR295" s="18" t="str">
        <f t="shared" si="91"/>
        <v/>
      </c>
      <c r="AS295" s="18" t="str">
        <f>IF(L295="","",AG295-'Patient Data'!$AS$4)</f>
        <v/>
      </c>
      <c r="AT295" s="19"/>
      <c r="AU295" s="18" t="str">
        <f>IF(M295="","",AI295-'Patient Data'!$AU$4)</f>
        <v/>
      </c>
      <c r="AW295" s="19"/>
      <c r="AX295" s="18" t="str">
        <f t="shared" si="92"/>
        <v/>
      </c>
      <c r="AY295" s="18" t="str">
        <f t="shared" si="93"/>
        <v/>
      </c>
      <c r="AZ295" s="19"/>
      <c r="BO295" s="62" t="str">
        <f t="shared" si="100"/>
        <v/>
      </c>
      <c r="BP295" s="62" t="str">
        <f t="shared" si="101"/>
        <v/>
      </c>
      <c r="BQ295" s="62" t="str">
        <f t="shared" si="102"/>
        <v/>
      </c>
      <c r="BR295" s="62" t="str">
        <f t="shared" si="103"/>
        <v/>
      </c>
      <c r="BS295" s="62" t="str">
        <f t="shared" si="104"/>
        <v/>
      </c>
      <c r="BT295" s="62" t="str">
        <f t="shared" si="105"/>
        <v/>
      </c>
      <c r="BU295" s="62" t="str">
        <f t="shared" si="106"/>
        <v/>
      </c>
      <c r="BV295" s="62" t="str">
        <f t="shared" si="107"/>
        <v/>
      </c>
      <c r="BW295" s="62" t="str">
        <f t="shared" si="108"/>
        <v/>
      </c>
    </row>
    <row r="296" spans="1:75" s="13" customFormat="1" ht="38.25" customHeight="1" thickBot="1">
      <c r="A296" s="49">
        <f t="shared" si="109"/>
        <v>0</v>
      </c>
      <c r="B296" s="49" t="str">
        <f t="shared" si="110"/>
        <v>1-25</v>
      </c>
      <c r="C296" s="34"/>
      <c r="D296" s="92" t="str">
        <f>$A296&amp;"-"&amp;$B296&amp;"-"&amp;TEXT(ROWS(D$5:D296),"000")</f>
        <v>0-1-25-292</v>
      </c>
      <c r="E296" s="4"/>
      <c r="F296" s="4"/>
      <c r="G296" s="4"/>
      <c r="H296" s="4"/>
      <c r="I296" s="27"/>
      <c r="J296" s="4"/>
      <c r="K296" s="4"/>
      <c r="L296" s="4"/>
      <c r="M296" s="4"/>
      <c r="N296" s="57"/>
      <c r="O296" s="61"/>
      <c r="P296" s="63"/>
      <c r="Q296" s="68"/>
      <c r="R296" s="68"/>
      <c r="S296" s="68"/>
      <c r="T296" s="68"/>
      <c r="U296" s="70"/>
      <c r="V296" s="70"/>
      <c r="W296" s="70"/>
      <c r="X296" s="70"/>
      <c r="Y296" s="70"/>
      <c r="Z296" s="70"/>
      <c r="AA296" s="70"/>
      <c r="AB296" s="70"/>
      <c r="AC296" s="62" t="str">
        <f t="shared" si="94"/>
        <v/>
      </c>
      <c r="AD296" s="62" t="str">
        <f t="shared" si="95"/>
        <v/>
      </c>
      <c r="AE296" s="62" t="str">
        <f t="shared" si="96"/>
        <v/>
      </c>
      <c r="AF296" s="62" t="str">
        <f t="shared" si="97"/>
        <v/>
      </c>
      <c r="AG296" s="62" t="str">
        <f t="shared" si="98"/>
        <v/>
      </c>
      <c r="AH296" s="63" t="str">
        <f>IF(AG296&lt;'Patient Data'!$AS$4,"Labs complete w/in 45 minutes","")</f>
        <v/>
      </c>
      <c r="AI296" s="62" t="str">
        <f t="shared" si="99"/>
        <v/>
      </c>
      <c r="AJ296" s="63" t="str">
        <f>IF(AI296&lt;'Patient Data'!$AU$4,"tPA w/in 60 minutes","")</f>
        <v/>
      </c>
      <c r="AK296" s="63" t="str">
        <f>IF(AY296&lt;'Patient Data'!$AY$4,"tPA w/in 3 hours","")</f>
        <v/>
      </c>
      <c r="AL296" s="63" t="str">
        <f>IF(AR296&lt;'Patient Data'!$AR$4,"LSN within 3.5 hours","")</f>
        <v/>
      </c>
      <c r="AM296" s="63" t="str">
        <f t="shared" si="90"/>
        <v>-0-0-1-25-292</v>
      </c>
      <c r="AR296" s="18" t="str">
        <f t="shared" si="91"/>
        <v/>
      </c>
      <c r="AS296" s="18" t="str">
        <f>IF(L296="","",AG296-'Patient Data'!$AS$4)</f>
        <v/>
      </c>
      <c r="AT296" s="19"/>
      <c r="AU296" s="18" t="str">
        <f>IF(M296="","",AI296-'Patient Data'!$AU$4)</f>
        <v/>
      </c>
      <c r="AW296" s="19"/>
      <c r="AX296" s="18" t="str">
        <f t="shared" si="92"/>
        <v/>
      </c>
      <c r="AY296" s="18" t="str">
        <f t="shared" si="93"/>
        <v/>
      </c>
      <c r="AZ296" s="19"/>
      <c r="BO296" s="62" t="str">
        <f t="shared" si="100"/>
        <v/>
      </c>
      <c r="BP296" s="62" t="str">
        <f t="shared" si="101"/>
        <v/>
      </c>
      <c r="BQ296" s="62" t="str">
        <f t="shared" si="102"/>
        <v/>
      </c>
      <c r="BR296" s="62" t="str">
        <f t="shared" si="103"/>
        <v/>
      </c>
      <c r="BS296" s="62" t="str">
        <f t="shared" si="104"/>
        <v/>
      </c>
      <c r="BT296" s="62" t="str">
        <f t="shared" si="105"/>
        <v/>
      </c>
      <c r="BU296" s="62" t="str">
        <f t="shared" si="106"/>
        <v/>
      </c>
      <c r="BV296" s="62" t="str">
        <f t="shared" si="107"/>
        <v/>
      </c>
      <c r="BW296" s="62" t="str">
        <f t="shared" si="108"/>
        <v/>
      </c>
    </row>
    <row r="297" spans="1:75" s="13" customFormat="1" ht="38.25" customHeight="1" thickBot="1">
      <c r="A297" s="49">
        <f t="shared" si="109"/>
        <v>0</v>
      </c>
      <c r="B297" s="49" t="str">
        <f t="shared" si="110"/>
        <v>1-25</v>
      </c>
      <c r="C297" s="34"/>
      <c r="D297" s="92" t="str">
        <f>$A297&amp;"-"&amp;$B297&amp;"-"&amp;TEXT(ROWS(D$5:D297),"000")</f>
        <v>0-1-25-293</v>
      </c>
      <c r="E297" s="4"/>
      <c r="F297" s="4"/>
      <c r="G297" s="4"/>
      <c r="H297" s="4"/>
      <c r="I297" s="27"/>
      <c r="J297" s="4"/>
      <c r="K297" s="4"/>
      <c r="L297" s="4"/>
      <c r="M297" s="4"/>
      <c r="N297" s="57"/>
      <c r="O297" s="61"/>
      <c r="P297" s="63"/>
      <c r="Q297" s="68"/>
      <c r="R297" s="68"/>
      <c r="S297" s="68"/>
      <c r="T297" s="68"/>
      <c r="U297" s="70"/>
      <c r="V297" s="70"/>
      <c r="W297" s="70"/>
      <c r="X297" s="70"/>
      <c r="Y297" s="70"/>
      <c r="Z297" s="70"/>
      <c r="AA297" s="70"/>
      <c r="AB297" s="70"/>
      <c r="AC297" s="62" t="str">
        <f t="shared" si="94"/>
        <v/>
      </c>
      <c r="AD297" s="62" t="str">
        <f t="shared" si="95"/>
        <v/>
      </c>
      <c r="AE297" s="62" t="str">
        <f t="shared" si="96"/>
        <v/>
      </c>
      <c r="AF297" s="62" t="str">
        <f t="shared" si="97"/>
        <v/>
      </c>
      <c r="AG297" s="62" t="str">
        <f t="shared" si="98"/>
        <v/>
      </c>
      <c r="AH297" s="63" t="str">
        <f>IF(AG297&lt;'Patient Data'!$AS$4,"Labs complete w/in 45 minutes","")</f>
        <v/>
      </c>
      <c r="AI297" s="62" t="str">
        <f t="shared" si="99"/>
        <v/>
      </c>
      <c r="AJ297" s="63" t="str">
        <f>IF(AI297&lt;'Patient Data'!$AU$4,"tPA w/in 60 minutes","")</f>
        <v/>
      </c>
      <c r="AK297" s="63" t="str">
        <f>IF(AY297&lt;'Patient Data'!$AY$4,"tPA w/in 3 hours","")</f>
        <v/>
      </c>
      <c r="AL297" s="63" t="str">
        <f>IF(AR297&lt;'Patient Data'!$AR$4,"LSN within 3.5 hours","")</f>
        <v/>
      </c>
      <c r="AM297" s="63" t="str">
        <f t="shared" si="90"/>
        <v>-0-0-1-25-293</v>
      </c>
      <c r="AR297" s="18" t="str">
        <f t="shared" si="91"/>
        <v/>
      </c>
      <c r="AS297" s="18" t="str">
        <f>IF(L297="","",AG297-'Patient Data'!$AS$4)</f>
        <v/>
      </c>
      <c r="AT297" s="19"/>
      <c r="AU297" s="18" t="str">
        <f>IF(M297="","",AI297-'Patient Data'!$AU$4)</f>
        <v/>
      </c>
      <c r="AW297" s="19"/>
      <c r="AX297" s="18" t="str">
        <f t="shared" si="92"/>
        <v/>
      </c>
      <c r="AY297" s="18" t="str">
        <f t="shared" si="93"/>
        <v/>
      </c>
      <c r="AZ297" s="19"/>
      <c r="BO297" s="62" t="str">
        <f t="shared" si="100"/>
        <v/>
      </c>
      <c r="BP297" s="62" t="str">
        <f t="shared" si="101"/>
        <v/>
      </c>
      <c r="BQ297" s="62" t="str">
        <f t="shared" si="102"/>
        <v/>
      </c>
      <c r="BR297" s="62" t="str">
        <f t="shared" si="103"/>
        <v/>
      </c>
      <c r="BS297" s="62" t="str">
        <f t="shared" si="104"/>
        <v/>
      </c>
      <c r="BT297" s="62" t="str">
        <f t="shared" si="105"/>
        <v/>
      </c>
      <c r="BU297" s="62" t="str">
        <f t="shared" si="106"/>
        <v/>
      </c>
      <c r="BV297" s="62" t="str">
        <f t="shared" si="107"/>
        <v/>
      </c>
      <c r="BW297" s="62" t="str">
        <f t="shared" si="108"/>
        <v/>
      </c>
    </row>
    <row r="298" spans="1:75" s="13" customFormat="1" ht="38.25" customHeight="1" thickBot="1">
      <c r="A298" s="49">
        <f t="shared" si="109"/>
        <v>0</v>
      </c>
      <c r="B298" s="49" t="str">
        <f t="shared" si="110"/>
        <v>1-25</v>
      </c>
      <c r="C298" s="34"/>
      <c r="D298" s="92" t="str">
        <f>$A298&amp;"-"&amp;$B298&amp;"-"&amp;TEXT(ROWS(D$5:D298),"000")</f>
        <v>0-1-25-294</v>
      </c>
      <c r="E298" s="4"/>
      <c r="F298" s="4"/>
      <c r="G298" s="4"/>
      <c r="H298" s="4"/>
      <c r="I298" s="27"/>
      <c r="J298" s="4"/>
      <c r="K298" s="4"/>
      <c r="L298" s="4"/>
      <c r="M298" s="4"/>
      <c r="N298" s="57"/>
      <c r="O298" s="61"/>
      <c r="P298" s="63"/>
      <c r="Q298" s="68"/>
      <c r="R298" s="68"/>
      <c r="S298" s="68"/>
      <c r="T298" s="68"/>
      <c r="U298" s="70"/>
      <c r="V298" s="70"/>
      <c r="W298" s="70"/>
      <c r="X298" s="70"/>
      <c r="Y298" s="70"/>
      <c r="Z298" s="70"/>
      <c r="AA298" s="70"/>
      <c r="AB298" s="70"/>
      <c r="AC298" s="62" t="str">
        <f t="shared" si="94"/>
        <v/>
      </c>
      <c r="AD298" s="62" t="str">
        <f t="shared" si="95"/>
        <v/>
      </c>
      <c r="AE298" s="62" t="str">
        <f t="shared" si="96"/>
        <v/>
      </c>
      <c r="AF298" s="62" t="str">
        <f t="shared" si="97"/>
        <v/>
      </c>
      <c r="AG298" s="62" t="str">
        <f t="shared" si="98"/>
        <v/>
      </c>
      <c r="AH298" s="63" t="str">
        <f>IF(AG298&lt;'Patient Data'!$AS$4,"Labs complete w/in 45 minutes","")</f>
        <v/>
      </c>
      <c r="AI298" s="62" t="str">
        <f t="shared" si="99"/>
        <v/>
      </c>
      <c r="AJ298" s="63" t="str">
        <f>IF(AI298&lt;'Patient Data'!$AU$4,"tPA w/in 60 minutes","")</f>
        <v/>
      </c>
      <c r="AK298" s="63" t="str">
        <f>IF(AY298&lt;'Patient Data'!$AY$4,"tPA w/in 3 hours","")</f>
        <v/>
      </c>
      <c r="AL298" s="63" t="str">
        <f>IF(AR298&lt;'Patient Data'!$AR$4,"LSN within 3.5 hours","")</f>
        <v/>
      </c>
      <c r="AM298" s="63" t="str">
        <f t="shared" si="90"/>
        <v>-0-0-1-25-294</v>
      </c>
      <c r="AR298" s="18" t="str">
        <f t="shared" si="91"/>
        <v/>
      </c>
      <c r="AS298" s="18" t="str">
        <f>IF(L298="","",AG298-'Patient Data'!$AS$4)</f>
        <v/>
      </c>
      <c r="AT298" s="19"/>
      <c r="AU298" s="18" t="str">
        <f>IF(M298="","",AI298-'Patient Data'!$AU$4)</f>
        <v/>
      </c>
      <c r="AW298" s="19"/>
      <c r="AX298" s="18" t="str">
        <f t="shared" si="92"/>
        <v/>
      </c>
      <c r="AY298" s="18" t="str">
        <f t="shared" si="93"/>
        <v/>
      </c>
      <c r="AZ298" s="19"/>
      <c r="BO298" s="62" t="str">
        <f t="shared" si="100"/>
        <v/>
      </c>
      <c r="BP298" s="62" t="str">
        <f t="shared" si="101"/>
        <v/>
      </c>
      <c r="BQ298" s="62" t="str">
        <f t="shared" si="102"/>
        <v/>
      </c>
      <c r="BR298" s="62" t="str">
        <f t="shared" si="103"/>
        <v/>
      </c>
      <c r="BS298" s="62" t="str">
        <f t="shared" si="104"/>
        <v/>
      </c>
      <c r="BT298" s="62" t="str">
        <f t="shared" si="105"/>
        <v/>
      </c>
      <c r="BU298" s="62" t="str">
        <f t="shared" si="106"/>
        <v/>
      </c>
      <c r="BV298" s="62" t="str">
        <f t="shared" si="107"/>
        <v/>
      </c>
      <c r="BW298" s="62" t="str">
        <f t="shared" si="108"/>
        <v/>
      </c>
    </row>
    <row r="299" spans="1:75" s="13" customFormat="1" ht="38.25" customHeight="1" thickBot="1">
      <c r="A299" s="49">
        <f t="shared" si="109"/>
        <v>0</v>
      </c>
      <c r="B299" s="49" t="str">
        <f t="shared" si="110"/>
        <v>1-25</v>
      </c>
      <c r="C299" s="34"/>
      <c r="D299" s="92" t="str">
        <f>$A299&amp;"-"&amp;$B299&amp;"-"&amp;TEXT(ROWS(D$5:D299),"000")</f>
        <v>0-1-25-295</v>
      </c>
      <c r="E299" s="4"/>
      <c r="F299" s="4"/>
      <c r="G299" s="4"/>
      <c r="H299" s="4"/>
      <c r="I299" s="27"/>
      <c r="J299" s="4"/>
      <c r="K299" s="4"/>
      <c r="L299" s="4"/>
      <c r="M299" s="4"/>
      <c r="N299" s="57"/>
      <c r="O299" s="61"/>
      <c r="P299" s="63"/>
      <c r="Q299" s="68"/>
      <c r="R299" s="68"/>
      <c r="S299" s="68"/>
      <c r="T299" s="68"/>
      <c r="U299" s="70"/>
      <c r="V299" s="70"/>
      <c r="W299" s="70"/>
      <c r="X299" s="70"/>
      <c r="Y299" s="70"/>
      <c r="Z299" s="70"/>
      <c r="AA299" s="70"/>
      <c r="AB299" s="70"/>
      <c r="AC299" s="62" t="str">
        <f t="shared" si="94"/>
        <v/>
      </c>
      <c r="AD299" s="62" t="str">
        <f t="shared" si="95"/>
        <v/>
      </c>
      <c r="AE299" s="62" t="str">
        <f t="shared" si="96"/>
        <v/>
      </c>
      <c r="AF299" s="62" t="str">
        <f t="shared" si="97"/>
        <v/>
      </c>
      <c r="AG299" s="62" t="str">
        <f t="shared" si="98"/>
        <v/>
      </c>
      <c r="AH299" s="63" t="str">
        <f>IF(AG299&lt;'Patient Data'!$AS$4,"Labs complete w/in 45 minutes","")</f>
        <v/>
      </c>
      <c r="AI299" s="62" t="str">
        <f t="shared" si="99"/>
        <v/>
      </c>
      <c r="AJ299" s="63" t="str">
        <f>IF(AI299&lt;'Patient Data'!$AU$4,"tPA w/in 60 minutes","")</f>
        <v/>
      </c>
      <c r="AK299" s="63" t="str">
        <f>IF(AY299&lt;'Patient Data'!$AY$4,"tPA w/in 3 hours","")</f>
        <v/>
      </c>
      <c r="AL299" s="63" t="str">
        <f>IF(AR299&lt;'Patient Data'!$AR$4,"LSN within 3.5 hours","")</f>
        <v/>
      </c>
      <c r="AM299" s="63" t="str">
        <f t="shared" si="90"/>
        <v>-0-0-1-25-295</v>
      </c>
      <c r="AR299" s="18" t="str">
        <f t="shared" si="91"/>
        <v/>
      </c>
      <c r="AS299" s="18" t="str">
        <f>IF(L299="","",AG299-'Patient Data'!$AS$4)</f>
        <v/>
      </c>
      <c r="AT299" s="19"/>
      <c r="AU299" s="18" t="str">
        <f>IF(M299="","",AI299-'Patient Data'!$AU$4)</f>
        <v/>
      </c>
      <c r="AW299" s="19"/>
      <c r="AX299" s="18" t="str">
        <f t="shared" si="92"/>
        <v/>
      </c>
      <c r="AY299" s="18" t="str">
        <f t="shared" si="93"/>
        <v/>
      </c>
      <c r="AZ299" s="19"/>
      <c r="BO299" s="62" t="str">
        <f t="shared" si="100"/>
        <v/>
      </c>
      <c r="BP299" s="62" t="str">
        <f t="shared" si="101"/>
        <v/>
      </c>
      <c r="BQ299" s="62" t="str">
        <f t="shared" si="102"/>
        <v/>
      </c>
      <c r="BR299" s="62" t="str">
        <f t="shared" si="103"/>
        <v/>
      </c>
      <c r="BS299" s="62" t="str">
        <f t="shared" si="104"/>
        <v/>
      </c>
      <c r="BT299" s="62" t="str">
        <f t="shared" si="105"/>
        <v/>
      </c>
      <c r="BU299" s="62" t="str">
        <f t="shared" si="106"/>
        <v/>
      </c>
      <c r="BV299" s="62" t="str">
        <f t="shared" si="107"/>
        <v/>
      </c>
      <c r="BW299" s="62" t="str">
        <f t="shared" si="108"/>
        <v/>
      </c>
    </row>
    <row r="300" spans="1:75" s="13" customFormat="1" ht="38.25" customHeight="1" thickBot="1">
      <c r="A300" s="49">
        <f t="shared" si="109"/>
        <v>0</v>
      </c>
      <c r="B300" s="49" t="str">
        <f t="shared" si="110"/>
        <v>1-25</v>
      </c>
      <c r="C300" s="34"/>
      <c r="D300" s="92" t="str">
        <f>$A300&amp;"-"&amp;$B300&amp;"-"&amp;TEXT(ROWS(D$5:D300),"000")</f>
        <v>0-1-25-296</v>
      </c>
      <c r="E300" s="4"/>
      <c r="F300" s="4"/>
      <c r="G300" s="4"/>
      <c r="H300" s="4"/>
      <c r="I300" s="27"/>
      <c r="J300" s="4"/>
      <c r="K300" s="4"/>
      <c r="L300" s="4"/>
      <c r="M300" s="4"/>
      <c r="N300" s="57"/>
      <c r="O300" s="61"/>
      <c r="P300" s="63"/>
      <c r="Q300" s="68"/>
      <c r="R300" s="68"/>
      <c r="S300" s="68"/>
      <c r="T300" s="68"/>
      <c r="U300" s="70"/>
      <c r="V300" s="70"/>
      <c r="W300" s="70"/>
      <c r="X300" s="70"/>
      <c r="Y300" s="70"/>
      <c r="Z300" s="70"/>
      <c r="AA300" s="70"/>
      <c r="AB300" s="70"/>
      <c r="AC300" s="62" t="str">
        <f t="shared" si="94"/>
        <v/>
      </c>
      <c r="AD300" s="62" t="str">
        <f t="shared" si="95"/>
        <v/>
      </c>
      <c r="AE300" s="62" t="str">
        <f t="shared" si="96"/>
        <v/>
      </c>
      <c r="AF300" s="62" t="str">
        <f t="shared" si="97"/>
        <v/>
      </c>
      <c r="AG300" s="62" t="str">
        <f t="shared" si="98"/>
        <v/>
      </c>
      <c r="AH300" s="63" t="str">
        <f>IF(AG300&lt;'Patient Data'!$AS$4,"Labs complete w/in 45 minutes","")</f>
        <v/>
      </c>
      <c r="AI300" s="62" t="str">
        <f t="shared" si="99"/>
        <v/>
      </c>
      <c r="AJ300" s="63" t="str">
        <f>IF(AI300&lt;'Patient Data'!$AU$4,"tPA w/in 60 minutes","")</f>
        <v/>
      </c>
      <c r="AK300" s="63" t="str">
        <f>IF(AY300&lt;'Patient Data'!$AY$4,"tPA w/in 3 hours","")</f>
        <v/>
      </c>
      <c r="AL300" s="63" t="str">
        <f>IF(AR300&lt;'Patient Data'!$AR$4,"LSN within 3.5 hours","")</f>
        <v/>
      </c>
      <c r="AM300" s="63" t="str">
        <f t="shared" si="90"/>
        <v>-0-0-1-25-296</v>
      </c>
      <c r="AR300" s="18" t="str">
        <f t="shared" si="91"/>
        <v/>
      </c>
      <c r="AS300" s="18" t="str">
        <f>IF(L300="","",AG300-'Patient Data'!$AS$4)</f>
        <v/>
      </c>
      <c r="AT300" s="19"/>
      <c r="AU300" s="18" t="str">
        <f>IF(M300="","",AI300-'Patient Data'!$AU$4)</f>
        <v/>
      </c>
      <c r="AW300" s="19"/>
      <c r="AX300" s="18" t="str">
        <f t="shared" si="92"/>
        <v/>
      </c>
      <c r="AY300" s="18" t="str">
        <f t="shared" si="93"/>
        <v/>
      </c>
      <c r="AZ300" s="19"/>
      <c r="BO300" s="62" t="str">
        <f t="shared" si="100"/>
        <v/>
      </c>
      <c r="BP300" s="62" t="str">
        <f t="shared" si="101"/>
        <v/>
      </c>
      <c r="BQ300" s="62" t="str">
        <f t="shared" si="102"/>
        <v/>
      </c>
      <c r="BR300" s="62" t="str">
        <f t="shared" si="103"/>
        <v/>
      </c>
      <c r="BS300" s="62" t="str">
        <f t="shared" si="104"/>
        <v/>
      </c>
      <c r="BT300" s="62" t="str">
        <f t="shared" si="105"/>
        <v/>
      </c>
      <c r="BU300" s="62" t="str">
        <f t="shared" si="106"/>
        <v/>
      </c>
      <c r="BV300" s="62" t="str">
        <f t="shared" si="107"/>
        <v/>
      </c>
      <c r="BW300" s="62" t="str">
        <f t="shared" si="108"/>
        <v/>
      </c>
    </row>
    <row r="301" spans="1:75" s="13" customFormat="1" ht="38.25" customHeight="1" thickBot="1">
      <c r="A301" s="49">
        <f t="shared" si="109"/>
        <v>0</v>
      </c>
      <c r="B301" s="49" t="str">
        <f t="shared" si="110"/>
        <v>1-25</v>
      </c>
      <c r="C301" s="34"/>
      <c r="D301" s="92" t="str">
        <f>$A301&amp;"-"&amp;$B301&amp;"-"&amp;TEXT(ROWS(D$5:D301),"000")</f>
        <v>0-1-25-297</v>
      </c>
      <c r="E301" s="4"/>
      <c r="F301" s="4"/>
      <c r="G301" s="4"/>
      <c r="H301" s="4"/>
      <c r="I301" s="27"/>
      <c r="J301" s="4"/>
      <c r="K301" s="4"/>
      <c r="L301" s="4"/>
      <c r="M301" s="4"/>
      <c r="N301" s="57"/>
      <c r="O301" s="61"/>
      <c r="P301" s="63"/>
      <c r="Q301" s="68"/>
      <c r="R301" s="68"/>
      <c r="S301" s="68"/>
      <c r="T301" s="68"/>
      <c r="U301" s="70"/>
      <c r="V301" s="70"/>
      <c r="W301" s="70"/>
      <c r="X301" s="70"/>
      <c r="Y301" s="70"/>
      <c r="Z301" s="70"/>
      <c r="AA301" s="70"/>
      <c r="AB301" s="70"/>
      <c r="AC301" s="62" t="str">
        <f t="shared" si="94"/>
        <v/>
      </c>
      <c r="AD301" s="62" t="str">
        <f t="shared" si="95"/>
        <v/>
      </c>
      <c r="AE301" s="62" t="str">
        <f t="shared" si="96"/>
        <v/>
      </c>
      <c r="AF301" s="62" t="str">
        <f t="shared" si="97"/>
        <v/>
      </c>
      <c r="AG301" s="62" t="str">
        <f t="shared" si="98"/>
        <v/>
      </c>
      <c r="AH301" s="63" t="str">
        <f>IF(AG301&lt;'Patient Data'!$AS$4,"Labs complete w/in 45 minutes","")</f>
        <v/>
      </c>
      <c r="AI301" s="62" t="str">
        <f t="shared" si="99"/>
        <v/>
      </c>
      <c r="AJ301" s="63" t="str">
        <f>IF(AI301&lt;'Patient Data'!$AU$4,"tPA w/in 60 minutes","")</f>
        <v/>
      </c>
      <c r="AK301" s="63" t="str">
        <f>IF(AY301&lt;'Patient Data'!$AY$4,"tPA w/in 3 hours","")</f>
        <v/>
      </c>
      <c r="AL301" s="63" t="str">
        <f>IF(AR301&lt;'Patient Data'!$AR$4,"LSN within 3.5 hours","")</f>
        <v/>
      </c>
      <c r="AM301" s="63" t="str">
        <f t="shared" si="90"/>
        <v>-0-0-1-25-297</v>
      </c>
      <c r="AR301" s="18" t="str">
        <f t="shared" si="91"/>
        <v/>
      </c>
      <c r="AS301" s="18" t="str">
        <f>IF(L301="","",AG301-'Patient Data'!$AS$4)</f>
        <v/>
      </c>
      <c r="AT301" s="19"/>
      <c r="AU301" s="18" t="str">
        <f>IF(M301="","",AI301-'Patient Data'!$AU$4)</f>
        <v/>
      </c>
      <c r="AW301" s="19"/>
      <c r="AX301" s="18" t="str">
        <f t="shared" si="92"/>
        <v/>
      </c>
      <c r="AY301" s="18" t="str">
        <f t="shared" si="93"/>
        <v/>
      </c>
      <c r="AZ301" s="19"/>
      <c r="BO301" s="62" t="str">
        <f t="shared" si="100"/>
        <v/>
      </c>
      <c r="BP301" s="62" t="str">
        <f t="shared" si="101"/>
        <v/>
      </c>
      <c r="BQ301" s="62" t="str">
        <f t="shared" si="102"/>
        <v/>
      </c>
      <c r="BR301" s="62" t="str">
        <f t="shared" si="103"/>
        <v/>
      </c>
      <c r="BS301" s="62" t="str">
        <f t="shared" si="104"/>
        <v/>
      </c>
      <c r="BT301" s="62" t="str">
        <f t="shared" si="105"/>
        <v/>
      </c>
      <c r="BU301" s="62" t="str">
        <f t="shared" si="106"/>
        <v/>
      </c>
      <c r="BV301" s="62" t="str">
        <f t="shared" si="107"/>
        <v/>
      </c>
      <c r="BW301" s="62" t="str">
        <f t="shared" si="108"/>
        <v/>
      </c>
    </row>
    <row r="302" spans="1:75" s="13" customFormat="1" ht="38.25" customHeight="1" thickBot="1">
      <c r="A302" s="49">
        <f t="shared" si="109"/>
        <v>0</v>
      </c>
      <c r="B302" s="49" t="str">
        <f t="shared" si="110"/>
        <v>1-25</v>
      </c>
      <c r="C302" s="34"/>
      <c r="D302" s="92" t="str">
        <f>$A302&amp;"-"&amp;$B302&amp;"-"&amp;TEXT(ROWS(D$5:D302),"000")</f>
        <v>0-1-25-298</v>
      </c>
      <c r="E302" s="4"/>
      <c r="F302" s="4"/>
      <c r="G302" s="4"/>
      <c r="H302" s="4"/>
      <c r="I302" s="27"/>
      <c r="J302" s="4"/>
      <c r="K302" s="4"/>
      <c r="L302" s="4"/>
      <c r="M302" s="4"/>
      <c r="N302" s="57"/>
      <c r="O302" s="61"/>
      <c r="P302" s="63"/>
      <c r="Q302" s="68"/>
      <c r="R302" s="68"/>
      <c r="S302" s="68"/>
      <c r="T302" s="68"/>
      <c r="U302" s="70"/>
      <c r="V302" s="70"/>
      <c r="W302" s="70"/>
      <c r="X302" s="70"/>
      <c r="Y302" s="70"/>
      <c r="Z302" s="70"/>
      <c r="AA302" s="70"/>
      <c r="AB302" s="70"/>
      <c r="AC302" s="62" t="str">
        <f t="shared" si="94"/>
        <v/>
      </c>
      <c r="AD302" s="62" t="str">
        <f t="shared" si="95"/>
        <v/>
      </c>
      <c r="AE302" s="62" t="str">
        <f t="shared" si="96"/>
        <v/>
      </c>
      <c r="AF302" s="62" t="str">
        <f t="shared" si="97"/>
        <v/>
      </c>
      <c r="AG302" s="62" t="str">
        <f t="shared" si="98"/>
        <v/>
      </c>
      <c r="AH302" s="63" t="str">
        <f>IF(AG302&lt;'Patient Data'!$AS$4,"Labs complete w/in 45 minutes","")</f>
        <v/>
      </c>
      <c r="AI302" s="62" t="str">
        <f t="shared" si="99"/>
        <v/>
      </c>
      <c r="AJ302" s="63" t="str">
        <f>IF(AI302&lt;'Patient Data'!$AU$4,"tPA w/in 60 minutes","")</f>
        <v/>
      </c>
      <c r="AK302" s="63" t="str">
        <f>IF(AY302&lt;'Patient Data'!$AY$4,"tPA w/in 3 hours","")</f>
        <v/>
      </c>
      <c r="AL302" s="63" t="str">
        <f>IF(AR302&lt;'Patient Data'!$AR$4,"LSN within 3.5 hours","")</f>
        <v/>
      </c>
      <c r="AM302" s="63" t="str">
        <f t="shared" si="90"/>
        <v>-0-0-1-25-298</v>
      </c>
      <c r="AR302" s="18" t="str">
        <f t="shared" si="91"/>
        <v/>
      </c>
      <c r="AS302" s="18" t="str">
        <f>IF(L302="","",AG302-'Patient Data'!$AS$4)</f>
        <v/>
      </c>
      <c r="AT302" s="19"/>
      <c r="AU302" s="18" t="str">
        <f>IF(M302="","",AI302-'Patient Data'!$AU$4)</f>
        <v/>
      </c>
      <c r="AW302" s="19"/>
      <c r="AX302" s="18" t="str">
        <f t="shared" si="92"/>
        <v/>
      </c>
      <c r="AY302" s="18" t="str">
        <f t="shared" si="93"/>
        <v/>
      </c>
      <c r="AZ302" s="19"/>
      <c r="BO302" s="62" t="str">
        <f t="shared" si="100"/>
        <v/>
      </c>
      <c r="BP302" s="62" t="str">
        <f t="shared" si="101"/>
        <v/>
      </c>
      <c r="BQ302" s="62" t="str">
        <f t="shared" si="102"/>
        <v/>
      </c>
      <c r="BR302" s="62" t="str">
        <f t="shared" si="103"/>
        <v/>
      </c>
      <c r="BS302" s="62" t="str">
        <f t="shared" si="104"/>
        <v/>
      </c>
      <c r="BT302" s="62" t="str">
        <f t="shared" si="105"/>
        <v/>
      </c>
      <c r="BU302" s="62" t="str">
        <f t="shared" si="106"/>
        <v/>
      </c>
      <c r="BV302" s="62" t="str">
        <f t="shared" si="107"/>
        <v/>
      </c>
      <c r="BW302" s="62" t="str">
        <f t="shared" si="108"/>
        <v/>
      </c>
    </row>
    <row r="303" spans="1:75" s="13" customFormat="1" ht="38.25" customHeight="1" thickBot="1">
      <c r="A303" s="49">
        <f t="shared" si="109"/>
        <v>0</v>
      </c>
      <c r="B303" s="49" t="str">
        <f t="shared" si="110"/>
        <v>1-25</v>
      </c>
      <c r="C303" s="34"/>
      <c r="D303" s="92" t="str">
        <f>$A303&amp;"-"&amp;$B303&amp;"-"&amp;TEXT(ROWS(D$5:D303),"000")</f>
        <v>0-1-25-299</v>
      </c>
      <c r="E303" s="4"/>
      <c r="F303" s="4"/>
      <c r="G303" s="4"/>
      <c r="H303" s="4"/>
      <c r="I303" s="27"/>
      <c r="J303" s="4"/>
      <c r="K303" s="4"/>
      <c r="L303" s="4"/>
      <c r="M303" s="4"/>
      <c r="N303" s="57"/>
      <c r="O303" s="61"/>
      <c r="P303" s="63"/>
      <c r="Q303" s="68"/>
      <c r="R303" s="68"/>
      <c r="S303" s="68"/>
      <c r="T303" s="68"/>
      <c r="U303" s="70"/>
      <c r="V303" s="70"/>
      <c r="W303" s="70"/>
      <c r="X303" s="70"/>
      <c r="Y303" s="70"/>
      <c r="Z303" s="70"/>
      <c r="AA303" s="70"/>
      <c r="AB303" s="70"/>
      <c r="AC303" s="62" t="str">
        <f t="shared" si="94"/>
        <v/>
      </c>
      <c r="AD303" s="62" t="str">
        <f t="shared" si="95"/>
        <v/>
      </c>
      <c r="AE303" s="62" t="str">
        <f t="shared" si="96"/>
        <v/>
      </c>
      <c r="AF303" s="62" t="str">
        <f t="shared" si="97"/>
        <v/>
      </c>
      <c r="AG303" s="62" t="str">
        <f t="shared" si="98"/>
        <v/>
      </c>
      <c r="AH303" s="63" t="str">
        <f>IF(AG303&lt;'Patient Data'!$AS$4,"Labs complete w/in 45 minutes","")</f>
        <v/>
      </c>
      <c r="AI303" s="62" t="str">
        <f t="shared" si="99"/>
        <v/>
      </c>
      <c r="AJ303" s="63" t="str">
        <f>IF(AI303&lt;'Patient Data'!$AU$4,"tPA w/in 60 minutes","")</f>
        <v/>
      </c>
      <c r="AK303" s="63" t="str">
        <f>IF(AY303&lt;'Patient Data'!$AY$4,"tPA w/in 3 hours","")</f>
        <v/>
      </c>
      <c r="AL303" s="63" t="str">
        <f>IF(AR303&lt;'Patient Data'!$AR$4,"LSN within 3.5 hours","")</f>
        <v/>
      </c>
      <c r="AM303" s="63" t="str">
        <f t="shared" si="90"/>
        <v>-0-0-1-25-299</v>
      </c>
      <c r="AR303" s="18" t="str">
        <f t="shared" si="91"/>
        <v/>
      </c>
      <c r="AS303" s="18" t="str">
        <f>IF(L303="","",AG303-'Patient Data'!$AS$4)</f>
        <v/>
      </c>
      <c r="AT303" s="19"/>
      <c r="AU303" s="18" t="str">
        <f>IF(M303="","",AI303-'Patient Data'!$AU$4)</f>
        <v/>
      </c>
      <c r="AW303" s="19"/>
      <c r="AX303" s="18" t="str">
        <f t="shared" si="92"/>
        <v/>
      </c>
      <c r="AY303" s="18" t="str">
        <f t="shared" si="93"/>
        <v/>
      </c>
      <c r="AZ303" s="19"/>
      <c r="BO303" s="62" t="str">
        <f t="shared" si="100"/>
        <v/>
      </c>
      <c r="BP303" s="62" t="str">
        <f t="shared" si="101"/>
        <v/>
      </c>
      <c r="BQ303" s="62" t="str">
        <f t="shared" si="102"/>
        <v/>
      </c>
      <c r="BR303" s="62" t="str">
        <f t="shared" si="103"/>
        <v/>
      </c>
      <c r="BS303" s="62" t="str">
        <f t="shared" si="104"/>
        <v/>
      </c>
      <c r="BT303" s="62" t="str">
        <f t="shared" si="105"/>
        <v/>
      </c>
      <c r="BU303" s="62" t="str">
        <f t="shared" si="106"/>
        <v/>
      </c>
      <c r="BV303" s="62" t="str">
        <f t="shared" si="107"/>
        <v/>
      </c>
      <c r="BW303" s="62" t="str">
        <f t="shared" si="108"/>
        <v/>
      </c>
    </row>
    <row r="304" spans="1:75" s="13" customFormat="1" ht="38.25" customHeight="1" thickBot="1">
      <c r="A304" s="49">
        <f t="shared" si="109"/>
        <v>0</v>
      </c>
      <c r="B304" s="49" t="str">
        <f t="shared" si="110"/>
        <v>1-25</v>
      </c>
      <c r="C304" s="34"/>
      <c r="D304" s="92" t="str">
        <f>$A304&amp;"-"&amp;$B304&amp;"-"&amp;TEXT(ROWS(D$5:D304),"000")</f>
        <v>0-1-25-300</v>
      </c>
      <c r="E304" s="4"/>
      <c r="F304" s="4"/>
      <c r="G304" s="4"/>
      <c r="H304" s="4"/>
      <c r="I304" s="27"/>
      <c r="J304" s="4"/>
      <c r="K304" s="4"/>
      <c r="L304" s="4"/>
      <c r="M304" s="4"/>
      <c r="N304" s="57"/>
      <c r="O304" s="61"/>
      <c r="P304" s="63"/>
      <c r="Q304" s="68"/>
      <c r="R304" s="68"/>
      <c r="S304" s="68"/>
      <c r="T304" s="68"/>
      <c r="U304" s="70"/>
      <c r="V304" s="70"/>
      <c r="W304" s="70"/>
      <c r="X304" s="70"/>
      <c r="Y304" s="70"/>
      <c r="Z304" s="70"/>
      <c r="AA304" s="70"/>
      <c r="AB304" s="70"/>
      <c r="AC304" s="62" t="str">
        <f t="shared" si="94"/>
        <v/>
      </c>
      <c r="AD304" s="62" t="str">
        <f t="shared" si="95"/>
        <v/>
      </c>
      <c r="AE304" s="62" t="str">
        <f t="shared" si="96"/>
        <v/>
      </c>
      <c r="AF304" s="62" t="str">
        <f t="shared" si="97"/>
        <v/>
      </c>
      <c r="AG304" s="62" t="str">
        <f t="shared" si="98"/>
        <v/>
      </c>
      <c r="AH304" s="63" t="str">
        <f>IF(AG304&lt;'Patient Data'!$AS$4,"Labs complete w/in 45 minutes","")</f>
        <v/>
      </c>
      <c r="AI304" s="62" t="str">
        <f t="shared" si="99"/>
        <v/>
      </c>
      <c r="AJ304" s="63" t="str">
        <f>IF(AI304&lt;'Patient Data'!$AU$4,"tPA w/in 60 minutes","")</f>
        <v/>
      </c>
      <c r="AK304" s="63" t="str">
        <f>IF(AY304&lt;'Patient Data'!$AY$4,"tPA w/in 3 hours","")</f>
        <v/>
      </c>
      <c r="AL304" s="63" t="str">
        <f>IF(AR304&lt;'Patient Data'!$AR$4,"LSN within 3.5 hours","")</f>
        <v/>
      </c>
      <c r="AM304" s="63" t="str">
        <f t="shared" si="90"/>
        <v>-0-0-1-25-300</v>
      </c>
      <c r="AR304" s="18" t="str">
        <f t="shared" si="91"/>
        <v/>
      </c>
      <c r="AS304" s="18" t="str">
        <f>IF(L304="","",AG304-'Patient Data'!$AS$4)</f>
        <v/>
      </c>
      <c r="AT304" s="19"/>
      <c r="AU304" s="18" t="str">
        <f>IF(M304="","",AI304-'Patient Data'!$AU$4)</f>
        <v/>
      </c>
      <c r="AW304" s="19"/>
      <c r="AX304" s="18" t="str">
        <f t="shared" si="92"/>
        <v/>
      </c>
      <c r="AY304" s="18" t="str">
        <f t="shared" si="93"/>
        <v/>
      </c>
      <c r="AZ304" s="19"/>
      <c r="BO304" s="62" t="str">
        <f t="shared" si="100"/>
        <v/>
      </c>
      <c r="BP304" s="62" t="str">
        <f t="shared" si="101"/>
        <v/>
      </c>
      <c r="BQ304" s="62" t="str">
        <f t="shared" si="102"/>
        <v/>
      </c>
      <c r="BR304" s="62" t="str">
        <f t="shared" si="103"/>
        <v/>
      </c>
      <c r="BS304" s="62" t="str">
        <f t="shared" si="104"/>
        <v/>
      </c>
      <c r="BT304" s="62" t="str">
        <f t="shared" si="105"/>
        <v/>
      </c>
      <c r="BU304" s="62" t="str">
        <f t="shared" si="106"/>
        <v/>
      </c>
      <c r="BV304" s="62" t="str">
        <f t="shared" si="107"/>
        <v/>
      </c>
      <c r="BW304" s="62" t="str">
        <f t="shared" si="108"/>
        <v/>
      </c>
    </row>
    <row r="305" spans="1:75" s="13" customFormat="1" ht="38.25" customHeight="1" thickBot="1">
      <c r="A305" s="49">
        <f t="shared" si="109"/>
        <v>0</v>
      </c>
      <c r="B305" s="49" t="str">
        <f t="shared" si="110"/>
        <v>1-25</v>
      </c>
      <c r="C305" s="34"/>
      <c r="D305" s="92" t="str">
        <f>$A305&amp;"-"&amp;$B305&amp;"-"&amp;TEXT(ROWS(D$5:D305),"000")</f>
        <v>0-1-25-301</v>
      </c>
      <c r="E305" s="4"/>
      <c r="F305" s="4"/>
      <c r="G305" s="4"/>
      <c r="H305" s="4"/>
      <c r="I305" s="27"/>
      <c r="J305" s="4"/>
      <c r="K305" s="4"/>
      <c r="L305" s="4"/>
      <c r="M305" s="4"/>
      <c r="N305" s="57"/>
      <c r="O305" s="61"/>
      <c r="P305" s="63"/>
      <c r="Q305" s="68"/>
      <c r="R305" s="68"/>
      <c r="S305" s="68"/>
      <c r="T305" s="68"/>
      <c r="U305" s="70"/>
      <c r="V305" s="70"/>
      <c r="W305" s="70"/>
      <c r="X305" s="70"/>
      <c r="Y305" s="70"/>
      <c r="Z305" s="70"/>
      <c r="AA305" s="70"/>
      <c r="AB305" s="70"/>
      <c r="AC305" s="62" t="str">
        <f t="shared" si="94"/>
        <v/>
      </c>
      <c r="AD305" s="62" t="str">
        <f t="shared" si="95"/>
        <v/>
      </c>
      <c r="AE305" s="62" t="str">
        <f t="shared" si="96"/>
        <v/>
      </c>
      <c r="AF305" s="62" t="str">
        <f t="shared" si="97"/>
        <v/>
      </c>
      <c r="AG305" s="62" t="str">
        <f t="shared" si="98"/>
        <v/>
      </c>
      <c r="AH305" s="63" t="str">
        <f>IF(AG305&lt;'Patient Data'!$AS$4,"Labs complete w/in 45 minutes","")</f>
        <v/>
      </c>
      <c r="AI305" s="62" t="str">
        <f t="shared" si="99"/>
        <v/>
      </c>
      <c r="AJ305" s="63" t="str">
        <f>IF(AI305&lt;'Patient Data'!$AU$4,"tPA w/in 60 minutes","")</f>
        <v/>
      </c>
      <c r="AK305" s="63" t="str">
        <f>IF(AY305&lt;'Patient Data'!$AY$4,"tPA w/in 3 hours","")</f>
        <v/>
      </c>
      <c r="AL305" s="63" t="str">
        <f>IF(AR305&lt;'Patient Data'!$AR$4,"LSN within 3.5 hours","")</f>
        <v/>
      </c>
      <c r="AM305" s="63" t="str">
        <f t="shared" si="90"/>
        <v>-0-0-1-25-301</v>
      </c>
      <c r="AR305" s="18" t="str">
        <f t="shared" si="91"/>
        <v/>
      </c>
      <c r="AS305" s="18" t="str">
        <f>IF(L305="","",AG305-'Patient Data'!$AS$4)</f>
        <v/>
      </c>
      <c r="AT305" s="19"/>
      <c r="AU305" s="18" t="str">
        <f>IF(M305="","",AI305-'Patient Data'!$AU$4)</f>
        <v/>
      </c>
      <c r="AW305" s="19"/>
      <c r="AX305" s="18" t="str">
        <f t="shared" si="92"/>
        <v/>
      </c>
      <c r="AY305" s="18" t="str">
        <f t="shared" si="93"/>
        <v/>
      </c>
      <c r="AZ305" s="19"/>
      <c r="BO305" s="62" t="str">
        <f t="shared" si="100"/>
        <v/>
      </c>
      <c r="BP305" s="62" t="str">
        <f t="shared" si="101"/>
        <v/>
      </c>
      <c r="BQ305" s="62" t="str">
        <f t="shared" si="102"/>
        <v/>
      </c>
      <c r="BR305" s="62" t="str">
        <f t="shared" si="103"/>
        <v/>
      </c>
      <c r="BS305" s="62" t="str">
        <f t="shared" si="104"/>
        <v/>
      </c>
      <c r="BT305" s="62" t="str">
        <f t="shared" si="105"/>
        <v/>
      </c>
      <c r="BU305" s="62" t="str">
        <f t="shared" si="106"/>
        <v/>
      </c>
      <c r="BV305" s="62" t="str">
        <f t="shared" si="107"/>
        <v/>
      </c>
      <c r="BW305" s="62" t="str">
        <f t="shared" si="108"/>
        <v/>
      </c>
    </row>
    <row r="306" spans="1:75" s="13" customFormat="1" ht="38.25" customHeight="1" thickBot="1">
      <c r="A306" s="49">
        <f t="shared" si="109"/>
        <v>0</v>
      </c>
      <c r="B306" s="49" t="str">
        <f t="shared" si="110"/>
        <v>1-25</v>
      </c>
      <c r="C306" s="34"/>
      <c r="D306" s="92" t="str">
        <f>$A306&amp;"-"&amp;$B306&amp;"-"&amp;TEXT(ROWS(D$5:D306),"000")</f>
        <v>0-1-25-302</v>
      </c>
      <c r="E306" s="4"/>
      <c r="F306" s="4"/>
      <c r="G306" s="4"/>
      <c r="H306" s="4"/>
      <c r="I306" s="27"/>
      <c r="J306" s="4"/>
      <c r="K306" s="4"/>
      <c r="L306" s="4"/>
      <c r="M306" s="4"/>
      <c r="N306" s="57"/>
      <c r="O306" s="61"/>
      <c r="P306" s="63"/>
      <c r="Q306" s="68"/>
      <c r="R306" s="68"/>
      <c r="S306" s="68"/>
      <c r="T306" s="68"/>
      <c r="U306" s="70"/>
      <c r="V306" s="70"/>
      <c r="W306" s="70"/>
      <c r="X306" s="70"/>
      <c r="Y306" s="70"/>
      <c r="Z306" s="70"/>
      <c r="AA306" s="70"/>
      <c r="AB306" s="70"/>
      <c r="AC306" s="62" t="str">
        <f t="shared" si="94"/>
        <v/>
      </c>
      <c r="AD306" s="62" t="str">
        <f t="shared" si="95"/>
        <v/>
      </c>
      <c r="AE306" s="62" t="str">
        <f t="shared" si="96"/>
        <v/>
      </c>
      <c r="AF306" s="62" t="str">
        <f t="shared" si="97"/>
        <v/>
      </c>
      <c r="AG306" s="62" t="str">
        <f t="shared" si="98"/>
        <v/>
      </c>
      <c r="AH306" s="63" t="str">
        <f>IF(AG306&lt;'Patient Data'!$AS$4,"Labs complete w/in 45 minutes","")</f>
        <v/>
      </c>
      <c r="AI306" s="62" t="str">
        <f t="shared" si="99"/>
        <v/>
      </c>
      <c r="AJ306" s="63" t="str">
        <f>IF(AI306&lt;'Patient Data'!$AU$4,"tPA w/in 60 minutes","")</f>
        <v/>
      </c>
      <c r="AK306" s="63" t="str">
        <f>IF(AY306&lt;'Patient Data'!$AY$4,"tPA w/in 3 hours","")</f>
        <v/>
      </c>
      <c r="AL306" s="63" t="str">
        <f>IF(AR306&lt;'Patient Data'!$AR$4,"LSN within 3.5 hours","")</f>
        <v/>
      </c>
      <c r="AM306" s="63" t="str">
        <f t="shared" si="90"/>
        <v>-0-0-1-25-302</v>
      </c>
      <c r="AR306" s="18" t="str">
        <f t="shared" si="91"/>
        <v/>
      </c>
      <c r="AS306" s="18" t="str">
        <f>IF(L306="","",AG306-'Patient Data'!$AS$4)</f>
        <v/>
      </c>
      <c r="AT306" s="19"/>
      <c r="AU306" s="18" t="str">
        <f>IF(M306="","",AI306-'Patient Data'!$AU$4)</f>
        <v/>
      </c>
      <c r="AW306" s="19"/>
      <c r="AX306" s="18" t="str">
        <f t="shared" si="92"/>
        <v/>
      </c>
      <c r="AY306" s="18" t="str">
        <f t="shared" si="93"/>
        <v/>
      </c>
      <c r="AZ306" s="19"/>
      <c r="BO306" s="62" t="str">
        <f t="shared" si="100"/>
        <v/>
      </c>
      <c r="BP306" s="62" t="str">
        <f t="shared" si="101"/>
        <v/>
      </c>
      <c r="BQ306" s="62" t="str">
        <f t="shared" si="102"/>
        <v/>
      </c>
      <c r="BR306" s="62" t="str">
        <f t="shared" si="103"/>
        <v/>
      </c>
      <c r="BS306" s="62" t="str">
        <f t="shared" si="104"/>
        <v/>
      </c>
      <c r="BT306" s="62" t="str">
        <f t="shared" si="105"/>
        <v/>
      </c>
      <c r="BU306" s="62" t="str">
        <f t="shared" si="106"/>
        <v/>
      </c>
      <c r="BV306" s="62" t="str">
        <f t="shared" si="107"/>
        <v/>
      </c>
      <c r="BW306" s="62" t="str">
        <f t="shared" si="108"/>
        <v/>
      </c>
    </row>
    <row r="307" spans="1:75" s="13" customFormat="1" ht="38.25" customHeight="1" thickBot="1">
      <c r="A307" s="49">
        <f t="shared" si="109"/>
        <v>0</v>
      </c>
      <c r="B307" s="49" t="str">
        <f t="shared" si="110"/>
        <v>1-25</v>
      </c>
      <c r="C307" s="34"/>
      <c r="D307" s="92" t="str">
        <f>$A307&amp;"-"&amp;$B307&amp;"-"&amp;TEXT(ROWS(D$5:D307),"000")</f>
        <v>0-1-25-303</v>
      </c>
      <c r="E307" s="4"/>
      <c r="F307" s="4"/>
      <c r="G307" s="4"/>
      <c r="H307" s="4"/>
      <c r="I307" s="27"/>
      <c r="J307" s="4"/>
      <c r="K307" s="4"/>
      <c r="L307" s="4"/>
      <c r="M307" s="4"/>
      <c r="N307" s="57"/>
      <c r="O307" s="61"/>
      <c r="P307" s="63"/>
      <c r="Q307" s="68"/>
      <c r="R307" s="68"/>
      <c r="S307" s="68"/>
      <c r="T307" s="68"/>
      <c r="U307" s="70"/>
      <c r="V307" s="70"/>
      <c r="W307" s="70"/>
      <c r="X307" s="70"/>
      <c r="Y307" s="70"/>
      <c r="Z307" s="70"/>
      <c r="AA307" s="70"/>
      <c r="AB307" s="70"/>
      <c r="AC307" s="62" t="str">
        <f t="shared" si="94"/>
        <v/>
      </c>
      <c r="AD307" s="62" t="str">
        <f t="shared" si="95"/>
        <v/>
      </c>
      <c r="AE307" s="62" t="str">
        <f t="shared" si="96"/>
        <v/>
      </c>
      <c r="AF307" s="62" t="str">
        <f t="shared" si="97"/>
        <v/>
      </c>
      <c r="AG307" s="62" t="str">
        <f t="shared" si="98"/>
        <v/>
      </c>
      <c r="AH307" s="63" t="str">
        <f>IF(AG307&lt;'Patient Data'!$AS$4,"Labs complete w/in 45 minutes","")</f>
        <v/>
      </c>
      <c r="AI307" s="62" t="str">
        <f t="shared" si="99"/>
        <v/>
      </c>
      <c r="AJ307" s="63" t="str">
        <f>IF(AI307&lt;'Patient Data'!$AU$4,"tPA w/in 60 minutes","")</f>
        <v/>
      </c>
      <c r="AK307" s="63" t="str">
        <f>IF(AY307&lt;'Patient Data'!$AY$4,"tPA w/in 3 hours","")</f>
        <v/>
      </c>
      <c r="AL307" s="63" t="str">
        <f>IF(AR307&lt;'Patient Data'!$AR$4,"LSN within 3.5 hours","")</f>
        <v/>
      </c>
      <c r="AM307" s="63" t="str">
        <f t="shared" si="90"/>
        <v>-0-0-1-25-303</v>
      </c>
      <c r="AR307" s="18" t="str">
        <f t="shared" si="91"/>
        <v/>
      </c>
      <c r="AS307" s="18" t="str">
        <f>IF(L307="","",AG307-'Patient Data'!$AS$4)</f>
        <v/>
      </c>
      <c r="AT307" s="19"/>
      <c r="AU307" s="18" t="str">
        <f>IF(M307="","",AI307-'Patient Data'!$AU$4)</f>
        <v/>
      </c>
      <c r="AW307" s="19"/>
      <c r="AX307" s="18" t="str">
        <f t="shared" si="92"/>
        <v/>
      </c>
      <c r="AY307" s="18" t="str">
        <f t="shared" si="93"/>
        <v/>
      </c>
      <c r="AZ307" s="19"/>
      <c r="BO307" s="62" t="str">
        <f t="shared" si="100"/>
        <v/>
      </c>
      <c r="BP307" s="62" t="str">
        <f t="shared" si="101"/>
        <v/>
      </c>
      <c r="BQ307" s="62" t="str">
        <f t="shared" si="102"/>
        <v/>
      </c>
      <c r="BR307" s="62" t="str">
        <f t="shared" si="103"/>
        <v/>
      </c>
      <c r="BS307" s="62" t="str">
        <f t="shared" si="104"/>
        <v/>
      </c>
      <c r="BT307" s="62" t="str">
        <f t="shared" si="105"/>
        <v/>
      </c>
      <c r="BU307" s="62" t="str">
        <f t="shared" si="106"/>
        <v/>
      </c>
      <c r="BV307" s="62" t="str">
        <f t="shared" si="107"/>
        <v/>
      </c>
      <c r="BW307" s="62" t="str">
        <f t="shared" si="108"/>
        <v/>
      </c>
    </row>
    <row r="308" spans="1:75" s="13" customFormat="1" ht="38.25" customHeight="1" thickBot="1">
      <c r="A308" s="49">
        <f t="shared" si="109"/>
        <v>0</v>
      </c>
      <c r="B308" s="49" t="str">
        <f t="shared" si="110"/>
        <v>1-25</v>
      </c>
      <c r="C308" s="34"/>
      <c r="D308" s="92" t="str">
        <f>$A308&amp;"-"&amp;$B308&amp;"-"&amp;TEXT(ROWS(D$5:D308),"000")</f>
        <v>0-1-25-304</v>
      </c>
      <c r="E308" s="4"/>
      <c r="F308" s="4"/>
      <c r="G308" s="4"/>
      <c r="H308" s="4"/>
      <c r="I308" s="27"/>
      <c r="J308" s="4"/>
      <c r="K308" s="4"/>
      <c r="L308" s="4"/>
      <c r="M308" s="4"/>
      <c r="N308" s="57"/>
      <c r="O308" s="61"/>
      <c r="P308" s="63"/>
      <c r="Q308" s="68"/>
      <c r="R308" s="68"/>
      <c r="S308" s="68"/>
      <c r="T308" s="68"/>
      <c r="U308" s="70"/>
      <c r="V308" s="70"/>
      <c r="W308" s="70"/>
      <c r="X308" s="70"/>
      <c r="Y308" s="70"/>
      <c r="Z308" s="70"/>
      <c r="AA308" s="70"/>
      <c r="AB308" s="70"/>
      <c r="AC308" s="62" t="str">
        <f t="shared" si="94"/>
        <v/>
      </c>
      <c r="AD308" s="62" t="str">
        <f t="shared" si="95"/>
        <v/>
      </c>
      <c r="AE308" s="62" t="str">
        <f t="shared" si="96"/>
        <v/>
      </c>
      <c r="AF308" s="62" t="str">
        <f t="shared" si="97"/>
        <v/>
      </c>
      <c r="AG308" s="62" t="str">
        <f t="shared" si="98"/>
        <v/>
      </c>
      <c r="AH308" s="63" t="str">
        <f>IF(AG308&lt;'Patient Data'!$AS$4,"Labs complete w/in 45 minutes","")</f>
        <v/>
      </c>
      <c r="AI308" s="62" t="str">
        <f t="shared" si="99"/>
        <v/>
      </c>
      <c r="AJ308" s="63" t="str">
        <f>IF(AI308&lt;'Patient Data'!$AU$4,"tPA w/in 60 minutes","")</f>
        <v/>
      </c>
      <c r="AK308" s="63" t="str">
        <f>IF(AY308&lt;'Patient Data'!$AY$4,"tPA w/in 3 hours","")</f>
        <v/>
      </c>
      <c r="AL308" s="63" t="str">
        <f>IF(AR308&lt;'Patient Data'!$AR$4,"LSN within 3.5 hours","")</f>
        <v/>
      </c>
      <c r="AM308" s="63" t="str">
        <f t="shared" si="90"/>
        <v>-0-0-1-25-304</v>
      </c>
      <c r="AR308" s="18" t="str">
        <f t="shared" si="91"/>
        <v/>
      </c>
      <c r="AS308" s="18" t="str">
        <f>IF(L308="","",AG308-'Patient Data'!$AS$4)</f>
        <v/>
      </c>
      <c r="AT308" s="19"/>
      <c r="AU308" s="18" t="str">
        <f>IF(M308="","",AI308-'Patient Data'!$AU$4)</f>
        <v/>
      </c>
      <c r="AW308" s="19"/>
      <c r="AX308" s="18" t="str">
        <f t="shared" si="92"/>
        <v/>
      </c>
      <c r="AY308" s="18" t="str">
        <f t="shared" si="93"/>
        <v/>
      </c>
      <c r="AZ308" s="19"/>
      <c r="BO308" s="62" t="str">
        <f t="shared" si="100"/>
        <v/>
      </c>
      <c r="BP308" s="62" t="str">
        <f t="shared" si="101"/>
        <v/>
      </c>
      <c r="BQ308" s="62" t="str">
        <f t="shared" si="102"/>
        <v/>
      </c>
      <c r="BR308" s="62" t="str">
        <f t="shared" si="103"/>
        <v/>
      </c>
      <c r="BS308" s="62" t="str">
        <f t="shared" si="104"/>
        <v/>
      </c>
      <c r="BT308" s="62" t="str">
        <f t="shared" si="105"/>
        <v/>
      </c>
      <c r="BU308" s="62" t="str">
        <f t="shared" si="106"/>
        <v/>
      </c>
      <c r="BV308" s="62" t="str">
        <f t="shared" si="107"/>
        <v/>
      </c>
      <c r="BW308" s="62" t="str">
        <f t="shared" si="108"/>
        <v/>
      </c>
    </row>
    <row r="309" spans="1:75" s="13" customFormat="1" ht="38.25" customHeight="1" thickBot="1">
      <c r="A309" s="49">
        <f t="shared" si="109"/>
        <v>0</v>
      </c>
      <c r="B309" s="49" t="str">
        <f t="shared" si="110"/>
        <v>1-25</v>
      </c>
      <c r="C309" s="34"/>
      <c r="D309" s="92" t="str">
        <f>$A309&amp;"-"&amp;$B309&amp;"-"&amp;TEXT(ROWS(D$5:D309),"000")</f>
        <v>0-1-25-305</v>
      </c>
      <c r="E309" s="4"/>
      <c r="F309" s="4"/>
      <c r="G309" s="4"/>
      <c r="H309" s="4"/>
      <c r="I309" s="27"/>
      <c r="J309" s="4"/>
      <c r="K309" s="4"/>
      <c r="L309" s="4"/>
      <c r="M309" s="4"/>
      <c r="N309" s="57"/>
      <c r="O309" s="61"/>
      <c r="P309" s="63"/>
      <c r="Q309" s="68"/>
      <c r="R309" s="68"/>
      <c r="S309" s="68"/>
      <c r="T309" s="68"/>
      <c r="U309" s="70"/>
      <c r="V309" s="70"/>
      <c r="W309" s="70"/>
      <c r="X309" s="70"/>
      <c r="Y309" s="70"/>
      <c r="Z309" s="70"/>
      <c r="AA309" s="70"/>
      <c r="AB309" s="70"/>
      <c r="AC309" s="62" t="str">
        <f t="shared" si="94"/>
        <v/>
      </c>
      <c r="AD309" s="62" t="str">
        <f t="shared" si="95"/>
        <v/>
      </c>
      <c r="AE309" s="62" t="str">
        <f t="shared" si="96"/>
        <v/>
      </c>
      <c r="AF309" s="62" t="str">
        <f t="shared" si="97"/>
        <v/>
      </c>
      <c r="AG309" s="62" t="str">
        <f t="shared" si="98"/>
        <v/>
      </c>
      <c r="AH309" s="63" t="str">
        <f>IF(AG309&lt;'Patient Data'!$AS$4,"Labs complete w/in 45 minutes","")</f>
        <v/>
      </c>
      <c r="AI309" s="62" t="str">
        <f t="shared" si="99"/>
        <v/>
      </c>
      <c r="AJ309" s="63" t="str">
        <f>IF(AI309&lt;'Patient Data'!$AU$4,"tPA w/in 60 minutes","")</f>
        <v/>
      </c>
      <c r="AK309" s="63" t="str">
        <f>IF(AY309&lt;'Patient Data'!$AY$4,"tPA w/in 3 hours","")</f>
        <v/>
      </c>
      <c r="AL309" s="63" t="str">
        <f>IF(AR309&lt;'Patient Data'!$AR$4,"LSN within 3.5 hours","")</f>
        <v/>
      </c>
      <c r="AM309" s="63" t="str">
        <f t="shared" si="90"/>
        <v>-0-0-1-25-305</v>
      </c>
      <c r="AR309" s="18" t="str">
        <f t="shared" si="91"/>
        <v/>
      </c>
      <c r="AS309" s="18" t="str">
        <f>IF(L309="","",AG309-'Patient Data'!$AS$4)</f>
        <v/>
      </c>
      <c r="AT309" s="19"/>
      <c r="AU309" s="18" t="str">
        <f>IF(M309="","",AI309-'Patient Data'!$AU$4)</f>
        <v/>
      </c>
      <c r="AW309" s="19"/>
      <c r="AX309" s="18" t="str">
        <f t="shared" si="92"/>
        <v/>
      </c>
      <c r="AY309" s="18" t="str">
        <f t="shared" si="93"/>
        <v/>
      </c>
      <c r="AZ309" s="19"/>
      <c r="BO309" s="62" t="str">
        <f t="shared" si="100"/>
        <v/>
      </c>
      <c r="BP309" s="62" t="str">
        <f t="shared" si="101"/>
        <v/>
      </c>
      <c r="BQ309" s="62" t="str">
        <f t="shared" si="102"/>
        <v/>
      </c>
      <c r="BR309" s="62" t="str">
        <f t="shared" si="103"/>
        <v/>
      </c>
      <c r="BS309" s="62" t="str">
        <f t="shared" si="104"/>
        <v/>
      </c>
      <c r="BT309" s="62" t="str">
        <f t="shared" si="105"/>
        <v/>
      </c>
      <c r="BU309" s="62" t="str">
        <f t="shared" si="106"/>
        <v/>
      </c>
      <c r="BV309" s="62" t="str">
        <f t="shared" si="107"/>
        <v/>
      </c>
      <c r="BW309" s="62" t="str">
        <f t="shared" si="108"/>
        <v/>
      </c>
    </row>
    <row r="310" spans="1:75" s="13" customFormat="1" ht="38.25" customHeight="1" thickBot="1">
      <c r="A310" s="49">
        <f t="shared" si="109"/>
        <v>0</v>
      </c>
      <c r="B310" s="49" t="str">
        <f t="shared" si="110"/>
        <v>1-25</v>
      </c>
      <c r="C310" s="34"/>
      <c r="D310" s="92" t="str">
        <f>$A310&amp;"-"&amp;$B310&amp;"-"&amp;TEXT(ROWS(D$5:D310),"000")</f>
        <v>0-1-25-306</v>
      </c>
      <c r="E310" s="4"/>
      <c r="F310" s="4"/>
      <c r="G310" s="4"/>
      <c r="H310" s="4"/>
      <c r="I310" s="27"/>
      <c r="J310" s="4"/>
      <c r="K310" s="4"/>
      <c r="L310" s="4"/>
      <c r="M310" s="4"/>
      <c r="N310" s="57"/>
      <c r="O310" s="61"/>
      <c r="P310" s="63"/>
      <c r="Q310" s="68"/>
      <c r="R310" s="68"/>
      <c r="S310" s="68"/>
      <c r="T310" s="68"/>
      <c r="U310" s="70"/>
      <c r="V310" s="70"/>
      <c r="W310" s="70"/>
      <c r="X310" s="70"/>
      <c r="Y310" s="70"/>
      <c r="Z310" s="70"/>
      <c r="AA310" s="70"/>
      <c r="AB310" s="70"/>
      <c r="AC310" s="62" t="str">
        <f t="shared" si="94"/>
        <v/>
      </c>
      <c r="AD310" s="62" t="str">
        <f t="shared" si="95"/>
        <v/>
      </c>
      <c r="AE310" s="62" t="str">
        <f t="shared" si="96"/>
        <v/>
      </c>
      <c r="AF310" s="62" t="str">
        <f t="shared" si="97"/>
        <v/>
      </c>
      <c r="AG310" s="62" t="str">
        <f t="shared" si="98"/>
        <v/>
      </c>
      <c r="AH310" s="63" t="str">
        <f>IF(AG310&lt;'Patient Data'!$AS$4,"Labs complete w/in 45 minutes","")</f>
        <v/>
      </c>
      <c r="AI310" s="62" t="str">
        <f t="shared" si="99"/>
        <v/>
      </c>
      <c r="AJ310" s="63" t="str">
        <f>IF(AI310&lt;'Patient Data'!$AU$4,"tPA w/in 60 minutes","")</f>
        <v/>
      </c>
      <c r="AK310" s="63" t="str">
        <f>IF(AY310&lt;'Patient Data'!$AY$4,"tPA w/in 3 hours","")</f>
        <v/>
      </c>
      <c r="AL310" s="63" t="str">
        <f>IF(AR310&lt;'Patient Data'!$AR$4,"LSN within 3.5 hours","")</f>
        <v/>
      </c>
      <c r="AM310" s="63" t="str">
        <f t="shared" si="90"/>
        <v>-0-0-1-25-306</v>
      </c>
      <c r="AR310" s="18" t="str">
        <f t="shared" si="91"/>
        <v/>
      </c>
      <c r="AS310" s="18" t="str">
        <f>IF(L310="","",AG310-'Patient Data'!$AS$4)</f>
        <v/>
      </c>
      <c r="AT310" s="19"/>
      <c r="AU310" s="18" t="str">
        <f>IF(M310="","",AI310-'Patient Data'!$AU$4)</f>
        <v/>
      </c>
      <c r="AW310" s="19"/>
      <c r="AX310" s="18" t="str">
        <f t="shared" si="92"/>
        <v/>
      </c>
      <c r="AY310" s="18" t="str">
        <f t="shared" si="93"/>
        <v/>
      </c>
      <c r="AZ310" s="19"/>
      <c r="BO310" s="62" t="str">
        <f t="shared" si="100"/>
        <v/>
      </c>
      <c r="BP310" s="62" t="str">
        <f t="shared" si="101"/>
        <v/>
      </c>
      <c r="BQ310" s="62" t="str">
        <f t="shared" si="102"/>
        <v/>
      </c>
      <c r="BR310" s="62" t="str">
        <f t="shared" si="103"/>
        <v/>
      </c>
      <c r="BS310" s="62" t="str">
        <f t="shared" si="104"/>
        <v/>
      </c>
      <c r="BT310" s="62" t="str">
        <f t="shared" si="105"/>
        <v/>
      </c>
      <c r="BU310" s="62" t="str">
        <f t="shared" si="106"/>
        <v/>
      </c>
      <c r="BV310" s="62" t="str">
        <f t="shared" si="107"/>
        <v/>
      </c>
      <c r="BW310" s="62" t="str">
        <f t="shared" si="108"/>
        <v/>
      </c>
    </row>
    <row r="311" spans="1:75" s="13" customFormat="1" ht="38.25" customHeight="1" thickBot="1">
      <c r="A311" s="49">
        <f t="shared" si="109"/>
        <v>0</v>
      </c>
      <c r="B311" s="49" t="str">
        <f t="shared" si="110"/>
        <v>1-25</v>
      </c>
      <c r="C311" s="34"/>
      <c r="D311" s="92" t="str">
        <f>$A311&amp;"-"&amp;$B311&amp;"-"&amp;TEXT(ROWS(D$5:D311),"000")</f>
        <v>0-1-25-307</v>
      </c>
      <c r="E311" s="4"/>
      <c r="F311" s="4"/>
      <c r="G311" s="4"/>
      <c r="H311" s="4"/>
      <c r="I311" s="27"/>
      <c r="J311" s="4"/>
      <c r="K311" s="4"/>
      <c r="L311" s="4"/>
      <c r="M311" s="4"/>
      <c r="N311" s="57"/>
      <c r="O311" s="61"/>
      <c r="P311" s="63"/>
      <c r="Q311" s="68"/>
      <c r="R311" s="68"/>
      <c r="S311" s="68"/>
      <c r="T311" s="68"/>
      <c r="U311" s="70"/>
      <c r="V311" s="70"/>
      <c r="W311" s="70"/>
      <c r="X311" s="70"/>
      <c r="Y311" s="70"/>
      <c r="Z311" s="70"/>
      <c r="AA311" s="70"/>
      <c r="AB311" s="70"/>
      <c r="AC311" s="62" t="str">
        <f t="shared" si="94"/>
        <v/>
      </c>
      <c r="AD311" s="62" t="str">
        <f t="shared" si="95"/>
        <v/>
      </c>
      <c r="AE311" s="62" t="str">
        <f t="shared" si="96"/>
        <v/>
      </c>
      <c r="AF311" s="62" t="str">
        <f t="shared" si="97"/>
        <v/>
      </c>
      <c r="AG311" s="62" t="str">
        <f t="shared" si="98"/>
        <v/>
      </c>
      <c r="AH311" s="63" t="str">
        <f>IF(AG311&lt;'Patient Data'!$AS$4,"Labs complete w/in 45 minutes","")</f>
        <v/>
      </c>
      <c r="AI311" s="62" t="str">
        <f t="shared" si="99"/>
        <v/>
      </c>
      <c r="AJ311" s="63" t="str">
        <f>IF(AI311&lt;'Patient Data'!$AU$4,"tPA w/in 60 minutes","")</f>
        <v/>
      </c>
      <c r="AK311" s="63" t="str">
        <f>IF(AY311&lt;'Patient Data'!$AY$4,"tPA w/in 3 hours","")</f>
        <v/>
      </c>
      <c r="AL311" s="63" t="str">
        <f>IF(AR311&lt;'Patient Data'!$AR$4,"LSN within 3.5 hours","")</f>
        <v/>
      </c>
      <c r="AM311" s="63" t="str">
        <f t="shared" si="90"/>
        <v>-0-0-1-25-307</v>
      </c>
      <c r="AR311" s="18" t="str">
        <f t="shared" si="91"/>
        <v/>
      </c>
      <c r="AS311" s="18" t="str">
        <f>IF(L311="","",AG311-'Patient Data'!$AS$4)</f>
        <v/>
      </c>
      <c r="AT311" s="19"/>
      <c r="AU311" s="18" t="str">
        <f>IF(M311="","",AI311-'Patient Data'!$AU$4)</f>
        <v/>
      </c>
      <c r="AW311" s="19"/>
      <c r="AX311" s="18" t="str">
        <f t="shared" si="92"/>
        <v/>
      </c>
      <c r="AY311" s="18" t="str">
        <f t="shared" si="93"/>
        <v/>
      </c>
      <c r="AZ311" s="19"/>
      <c r="BO311" s="62" t="str">
        <f t="shared" si="100"/>
        <v/>
      </c>
      <c r="BP311" s="62" t="str">
        <f t="shared" si="101"/>
        <v/>
      </c>
      <c r="BQ311" s="62" t="str">
        <f t="shared" si="102"/>
        <v/>
      </c>
      <c r="BR311" s="62" t="str">
        <f t="shared" si="103"/>
        <v/>
      </c>
      <c r="BS311" s="62" t="str">
        <f t="shared" si="104"/>
        <v/>
      </c>
      <c r="BT311" s="62" t="str">
        <f t="shared" si="105"/>
        <v/>
      </c>
      <c r="BU311" s="62" t="str">
        <f t="shared" si="106"/>
        <v/>
      </c>
      <c r="BV311" s="62" t="str">
        <f t="shared" si="107"/>
        <v/>
      </c>
      <c r="BW311" s="62" t="str">
        <f t="shared" si="108"/>
        <v/>
      </c>
    </row>
    <row r="312" spans="1:75" s="13" customFormat="1" ht="38.25" customHeight="1" thickBot="1">
      <c r="A312" s="49">
        <f t="shared" si="109"/>
        <v>0</v>
      </c>
      <c r="B312" s="49" t="str">
        <f t="shared" si="110"/>
        <v>1-25</v>
      </c>
      <c r="C312" s="34"/>
      <c r="D312" s="92" t="str">
        <f>$A312&amp;"-"&amp;$B312&amp;"-"&amp;TEXT(ROWS(D$5:D312),"000")</f>
        <v>0-1-25-308</v>
      </c>
      <c r="E312" s="4"/>
      <c r="F312" s="4"/>
      <c r="G312" s="4"/>
      <c r="H312" s="4"/>
      <c r="I312" s="27"/>
      <c r="J312" s="4"/>
      <c r="K312" s="4"/>
      <c r="L312" s="4"/>
      <c r="M312" s="4"/>
      <c r="N312" s="57"/>
      <c r="O312" s="61"/>
      <c r="P312" s="63"/>
      <c r="Q312" s="68"/>
      <c r="R312" s="68"/>
      <c r="S312" s="68"/>
      <c r="T312" s="68"/>
      <c r="U312" s="70"/>
      <c r="V312" s="70"/>
      <c r="W312" s="70"/>
      <c r="X312" s="70"/>
      <c r="Y312" s="70"/>
      <c r="Z312" s="70"/>
      <c r="AA312" s="70"/>
      <c r="AB312" s="70"/>
      <c r="AC312" s="62" t="str">
        <f t="shared" si="94"/>
        <v/>
      </c>
      <c r="AD312" s="62" t="str">
        <f t="shared" si="95"/>
        <v/>
      </c>
      <c r="AE312" s="62" t="str">
        <f t="shared" si="96"/>
        <v/>
      </c>
      <c r="AF312" s="62" t="str">
        <f t="shared" si="97"/>
        <v/>
      </c>
      <c r="AG312" s="62" t="str">
        <f t="shared" si="98"/>
        <v/>
      </c>
      <c r="AH312" s="63" t="str">
        <f>IF(AG312&lt;'Patient Data'!$AS$4,"Labs complete w/in 45 minutes","")</f>
        <v/>
      </c>
      <c r="AI312" s="62" t="str">
        <f t="shared" si="99"/>
        <v/>
      </c>
      <c r="AJ312" s="63" t="str">
        <f>IF(AI312&lt;'Patient Data'!$AU$4,"tPA w/in 60 minutes","")</f>
        <v/>
      </c>
      <c r="AK312" s="63" t="str">
        <f>IF(AY312&lt;'Patient Data'!$AY$4,"tPA w/in 3 hours","")</f>
        <v/>
      </c>
      <c r="AL312" s="63" t="str">
        <f>IF(AR312&lt;'Patient Data'!$AR$4,"LSN within 3.5 hours","")</f>
        <v/>
      </c>
      <c r="AM312" s="63" t="str">
        <f t="shared" si="90"/>
        <v>-0-0-1-25-308</v>
      </c>
      <c r="AR312" s="18" t="str">
        <f t="shared" si="91"/>
        <v/>
      </c>
      <c r="AS312" s="18" t="str">
        <f>IF(L312="","",AG312-'Patient Data'!$AS$4)</f>
        <v/>
      </c>
      <c r="AT312" s="19"/>
      <c r="AU312" s="18" t="str">
        <f>IF(M312="","",AI312-'Patient Data'!$AU$4)</f>
        <v/>
      </c>
      <c r="AW312" s="19"/>
      <c r="AX312" s="18" t="str">
        <f t="shared" si="92"/>
        <v/>
      </c>
      <c r="AY312" s="18" t="str">
        <f t="shared" si="93"/>
        <v/>
      </c>
      <c r="AZ312" s="19"/>
      <c r="BO312" s="62" t="str">
        <f t="shared" si="100"/>
        <v/>
      </c>
      <c r="BP312" s="62" t="str">
        <f t="shared" si="101"/>
        <v/>
      </c>
      <c r="BQ312" s="62" t="str">
        <f t="shared" si="102"/>
        <v/>
      </c>
      <c r="BR312" s="62" t="str">
        <f t="shared" si="103"/>
        <v/>
      </c>
      <c r="BS312" s="62" t="str">
        <f t="shared" si="104"/>
        <v/>
      </c>
      <c r="BT312" s="62" t="str">
        <f t="shared" si="105"/>
        <v/>
      </c>
      <c r="BU312" s="62" t="str">
        <f t="shared" si="106"/>
        <v/>
      </c>
      <c r="BV312" s="62" t="str">
        <f t="shared" si="107"/>
        <v/>
      </c>
      <c r="BW312" s="62" t="str">
        <f t="shared" si="108"/>
        <v/>
      </c>
    </row>
    <row r="313" spans="1:75" s="13" customFormat="1" ht="38.25" customHeight="1" thickBot="1">
      <c r="A313" s="49">
        <f t="shared" si="109"/>
        <v>0</v>
      </c>
      <c r="B313" s="49" t="str">
        <f t="shared" si="110"/>
        <v>1-25</v>
      </c>
      <c r="C313" s="34"/>
      <c r="D313" s="92" t="str">
        <f>$A313&amp;"-"&amp;$B313&amp;"-"&amp;TEXT(ROWS(D$5:D313),"000")</f>
        <v>0-1-25-309</v>
      </c>
      <c r="E313" s="4"/>
      <c r="F313" s="4"/>
      <c r="G313" s="4"/>
      <c r="H313" s="4"/>
      <c r="I313" s="27"/>
      <c r="J313" s="4"/>
      <c r="K313" s="4"/>
      <c r="L313" s="4"/>
      <c r="M313" s="4"/>
      <c r="N313" s="57"/>
      <c r="O313" s="61"/>
      <c r="P313" s="63"/>
      <c r="Q313" s="68"/>
      <c r="R313" s="68"/>
      <c r="S313" s="68"/>
      <c r="T313" s="68"/>
      <c r="U313" s="70"/>
      <c r="V313" s="70"/>
      <c r="W313" s="70"/>
      <c r="X313" s="70"/>
      <c r="Y313" s="70"/>
      <c r="Z313" s="70"/>
      <c r="AA313" s="70"/>
      <c r="AB313" s="70"/>
      <c r="AC313" s="62" t="str">
        <f t="shared" si="94"/>
        <v/>
      </c>
      <c r="AD313" s="62" t="str">
        <f t="shared" si="95"/>
        <v/>
      </c>
      <c r="AE313" s="62" t="str">
        <f t="shared" si="96"/>
        <v/>
      </c>
      <c r="AF313" s="62" t="str">
        <f t="shared" si="97"/>
        <v/>
      </c>
      <c r="AG313" s="62" t="str">
        <f t="shared" si="98"/>
        <v/>
      </c>
      <c r="AH313" s="63" t="str">
        <f>IF(AG313&lt;'Patient Data'!$AS$4,"Labs complete w/in 45 minutes","")</f>
        <v/>
      </c>
      <c r="AI313" s="62" t="str">
        <f t="shared" si="99"/>
        <v/>
      </c>
      <c r="AJ313" s="63" t="str">
        <f>IF(AI313&lt;'Patient Data'!$AU$4,"tPA w/in 60 minutes","")</f>
        <v/>
      </c>
      <c r="AK313" s="63" t="str">
        <f>IF(AY313&lt;'Patient Data'!$AY$4,"tPA w/in 3 hours","")</f>
        <v/>
      </c>
      <c r="AL313" s="63" t="str">
        <f>IF(AR313&lt;'Patient Data'!$AR$4,"LSN within 3.5 hours","")</f>
        <v/>
      </c>
      <c r="AM313" s="63" t="str">
        <f t="shared" si="90"/>
        <v>-0-0-1-25-309</v>
      </c>
      <c r="AR313" s="18" t="str">
        <f t="shared" si="91"/>
        <v/>
      </c>
      <c r="AS313" s="18" t="str">
        <f>IF(L313="","",AG313-'Patient Data'!$AS$4)</f>
        <v/>
      </c>
      <c r="AT313" s="19"/>
      <c r="AU313" s="18" t="str">
        <f>IF(M313="","",AI313-'Patient Data'!$AU$4)</f>
        <v/>
      </c>
      <c r="AW313" s="19"/>
      <c r="AX313" s="18" t="str">
        <f t="shared" si="92"/>
        <v/>
      </c>
      <c r="AY313" s="18" t="str">
        <f t="shared" si="93"/>
        <v/>
      </c>
      <c r="AZ313" s="19"/>
      <c r="BO313" s="62" t="str">
        <f t="shared" si="100"/>
        <v/>
      </c>
      <c r="BP313" s="62" t="str">
        <f t="shared" si="101"/>
        <v/>
      </c>
      <c r="BQ313" s="62" t="str">
        <f t="shared" si="102"/>
        <v/>
      </c>
      <c r="BR313" s="62" t="str">
        <f t="shared" si="103"/>
        <v/>
      </c>
      <c r="BS313" s="62" t="str">
        <f t="shared" si="104"/>
        <v/>
      </c>
      <c r="BT313" s="62" t="str">
        <f t="shared" si="105"/>
        <v/>
      </c>
      <c r="BU313" s="62" t="str">
        <f t="shared" si="106"/>
        <v/>
      </c>
      <c r="BV313" s="62" t="str">
        <f t="shared" si="107"/>
        <v/>
      </c>
      <c r="BW313" s="62" t="str">
        <f t="shared" si="108"/>
        <v/>
      </c>
    </row>
    <row r="314" spans="1:75" s="13" customFormat="1" ht="38.25" customHeight="1" thickBot="1">
      <c r="A314" s="49">
        <f t="shared" si="109"/>
        <v>0</v>
      </c>
      <c r="B314" s="49" t="str">
        <f t="shared" si="110"/>
        <v>1-25</v>
      </c>
      <c r="C314" s="34"/>
      <c r="D314" s="92" t="str">
        <f>$A314&amp;"-"&amp;$B314&amp;"-"&amp;TEXT(ROWS(D$5:D314),"000")</f>
        <v>0-1-25-310</v>
      </c>
      <c r="E314" s="4"/>
      <c r="F314" s="4"/>
      <c r="G314" s="4"/>
      <c r="H314" s="4"/>
      <c r="I314" s="27"/>
      <c r="J314" s="4"/>
      <c r="K314" s="4"/>
      <c r="L314" s="4"/>
      <c r="M314" s="4"/>
      <c r="N314" s="57"/>
      <c r="O314" s="61"/>
      <c r="P314" s="63"/>
      <c r="Q314" s="68"/>
      <c r="R314" s="68"/>
      <c r="S314" s="68"/>
      <c r="T314" s="68"/>
      <c r="U314" s="70"/>
      <c r="V314" s="70"/>
      <c r="W314" s="70"/>
      <c r="X314" s="70"/>
      <c r="Y314" s="70"/>
      <c r="Z314" s="70"/>
      <c r="AA314" s="70"/>
      <c r="AB314" s="70"/>
      <c r="AC314" s="62" t="str">
        <f t="shared" si="94"/>
        <v/>
      </c>
      <c r="AD314" s="62" t="str">
        <f t="shared" si="95"/>
        <v/>
      </c>
      <c r="AE314" s="62" t="str">
        <f t="shared" si="96"/>
        <v/>
      </c>
      <c r="AF314" s="62" t="str">
        <f t="shared" si="97"/>
        <v/>
      </c>
      <c r="AG314" s="62" t="str">
        <f t="shared" si="98"/>
        <v/>
      </c>
      <c r="AH314" s="63" t="str">
        <f>IF(AG314&lt;'Patient Data'!$AS$4,"Labs complete w/in 45 minutes","")</f>
        <v/>
      </c>
      <c r="AI314" s="62" t="str">
        <f t="shared" si="99"/>
        <v/>
      </c>
      <c r="AJ314" s="63" t="str">
        <f>IF(AI314&lt;'Patient Data'!$AU$4,"tPA w/in 60 minutes","")</f>
        <v/>
      </c>
      <c r="AK314" s="63" t="str">
        <f>IF(AY314&lt;'Patient Data'!$AY$4,"tPA w/in 3 hours","")</f>
        <v/>
      </c>
      <c r="AL314" s="63" t="str">
        <f>IF(AR314&lt;'Patient Data'!$AR$4,"LSN within 3.5 hours","")</f>
        <v/>
      </c>
      <c r="AM314" s="63" t="str">
        <f t="shared" si="90"/>
        <v>-0-0-1-25-310</v>
      </c>
      <c r="AR314" s="18" t="str">
        <f t="shared" si="91"/>
        <v/>
      </c>
      <c r="AS314" s="18" t="str">
        <f>IF(L314="","",AG314-'Patient Data'!$AS$4)</f>
        <v/>
      </c>
      <c r="AT314" s="19"/>
      <c r="AU314" s="18" t="str">
        <f>IF(M314="","",AI314-'Patient Data'!$AU$4)</f>
        <v/>
      </c>
      <c r="AW314" s="19"/>
      <c r="AX314" s="18" t="str">
        <f t="shared" si="92"/>
        <v/>
      </c>
      <c r="AY314" s="18" t="str">
        <f t="shared" si="93"/>
        <v/>
      </c>
      <c r="AZ314" s="19"/>
      <c r="BO314" s="62" t="str">
        <f t="shared" si="100"/>
        <v/>
      </c>
      <c r="BP314" s="62" t="str">
        <f t="shared" si="101"/>
        <v/>
      </c>
      <c r="BQ314" s="62" t="str">
        <f t="shared" si="102"/>
        <v/>
      </c>
      <c r="BR314" s="62" t="str">
        <f t="shared" si="103"/>
        <v/>
      </c>
      <c r="BS314" s="62" t="str">
        <f t="shared" si="104"/>
        <v/>
      </c>
      <c r="BT314" s="62" t="str">
        <f t="shared" si="105"/>
        <v/>
      </c>
      <c r="BU314" s="62" t="str">
        <f t="shared" si="106"/>
        <v/>
      </c>
      <c r="BV314" s="62" t="str">
        <f t="shared" si="107"/>
        <v/>
      </c>
      <c r="BW314" s="62" t="str">
        <f t="shared" si="108"/>
        <v/>
      </c>
    </row>
    <row r="315" spans="1:75" s="13" customFormat="1" ht="38.25" customHeight="1" thickBot="1">
      <c r="A315" s="49">
        <f t="shared" si="109"/>
        <v>0</v>
      </c>
      <c r="B315" s="49" t="str">
        <f t="shared" si="110"/>
        <v>1-25</v>
      </c>
      <c r="C315" s="34"/>
      <c r="D315" s="92" t="str">
        <f>$A315&amp;"-"&amp;$B315&amp;"-"&amp;TEXT(ROWS(D$5:D315),"000")</f>
        <v>0-1-25-311</v>
      </c>
      <c r="E315" s="4"/>
      <c r="F315" s="4"/>
      <c r="G315" s="4"/>
      <c r="H315" s="4"/>
      <c r="I315" s="27"/>
      <c r="J315" s="4"/>
      <c r="K315" s="4"/>
      <c r="L315" s="4"/>
      <c r="M315" s="4"/>
      <c r="N315" s="57"/>
      <c r="O315" s="61"/>
      <c r="P315" s="63"/>
      <c r="Q315" s="68"/>
      <c r="R315" s="68"/>
      <c r="S315" s="68"/>
      <c r="T315" s="68"/>
      <c r="U315" s="70"/>
      <c r="V315" s="70"/>
      <c r="W315" s="70"/>
      <c r="X315" s="70"/>
      <c r="Y315" s="70"/>
      <c r="Z315" s="70"/>
      <c r="AA315" s="70"/>
      <c r="AB315" s="70"/>
      <c r="AC315" s="62" t="str">
        <f t="shared" si="94"/>
        <v/>
      </c>
      <c r="AD315" s="62" t="str">
        <f t="shared" si="95"/>
        <v/>
      </c>
      <c r="AE315" s="62" t="str">
        <f t="shared" si="96"/>
        <v/>
      </c>
      <c r="AF315" s="62" t="str">
        <f t="shared" si="97"/>
        <v/>
      </c>
      <c r="AG315" s="62" t="str">
        <f t="shared" si="98"/>
        <v/>
      </c>
      <c r="AH315" s="63" t="str">
        <f>IF(AG315&lt;'Patient Data'!$AS$4,"Labs complete w/in 45 minutes","")</f>
        <v/>
      </c>
      <c r="AI315" s="62" t="str">
        <f t="shared" si="99"/>
        <v/>
      </c>
      <c r="AJ315" s="63" t="str">
        <f>IF(AI315&lt;'Patient Data'!$AU$4,"tPA w/in 60 minutes","")</f>
        <v/>
      </c>
      <c r="AK315" s="63" t="str">
        <f>IF(AY315&lt;'Patient Data'!$AY$4,"tPA w/in 3 hours","")</f>
        <v/>
      </c>
      <c r="AL315" s="63" t="str">
        <f>IF(AR315&lt;'Patient Data'!$AR$4,"LSN within 3.5 hours","")</f>
        <v/>
      </c>
      <c r="AM315" s="63" t="str">
        <f t="shared" si="90"/>
        <v>-0-0-1-25-311</v>
      </c>
      <c r="AR315" s="18" t="str">
        <f t="shared" si="91"/>
        <v/>
      </c>
      <c r="AS315" s="18" t="str">
        <f>IF(L315="","",AG315-'Patient Data'!$AS$4)</f>
        <v/>
      </c>
      <c r="AT315" s="19"/>
      <c r="AU315" s="18" t="str">
        <f>IF(M315="","",AI315-'Patient Data'!$AU$4)</f>
        <v/>
      </c>
      <c r="AW315" s="19"/>
      <c r="AX315" s="18" t="str">
        <f t="shared" si="92"/>
        <v/>
      </c>
      <c r="AY315" s="18" t="str">
        <f t="shared" si="93"/>
        <v/>
      </c>
      <c r="AZ315" s="19"/>
      <c r="BO315" s="62" t="str">
        <f t="shared" si="100"/>
        <v/>
      </c>
      <c r="BP315" s="62" t="str">
        <f t="shared" si="101"/>
        <v/>
      </c>
      <c r="BQ315" s="62" t="str">
        <f t="shared" si="102"/>
        <v/>
      </c>
      <c r="BR315" s="62" t="str">
        <f t="shared" si="103"/>
        <v/>
      </c>
      <c r="BS315" s="62" t="str">
        <f t="shared" si="104"/>
        <v/>
      </c>
      <c r="BT315" s="62" t="str">
        <f t="shared" si="105"/>
        <v/>
      </c>
      <c r="BU315" s="62" t="str">
        <f t="shared" si="106"/>
        <v/>
      </c>
      <c r="BV315" s="62" t="str">
        <f t="shared" si="107"/>
        <v/>
      </c>
      <c r="BW315" s="62" t="str">
        <f t="shared" si="108"/>
        <v/>
      </c>
    </row>
    <row r="316" spans="1:75" s="13" customFormat="1" ht="38.25" customHeight="1" thickBot="1">
      <c r="A316" s="49">
        <f t="shared" si="109"/>
        <v>0</v>
      </c>
      <c r="B316" s="49" t="str">
        <f t="shared" si="110"/>
        <v>1-25</v>
      </c>
      <c r="C316" s="34"/>
      <c r="D316" s="92" t="str">
        <f>$A316&amp;"-"&amp;$B316&amp;"-"&amp;TEXT(ROWS(D$5:D316),"000")</f>
        <v>0-1-25-312</v>
      </c>
      <c r="E316" s="4"/>
      <c r="F316" s="4"/>
      <c r="G316" s="4"/>
      <c r="H316" s="4"/>
      <c r="I316" s="27"/>
      <c r="J316" s="4"/>
      <c r="K316" s="4"/>
      <c r="L316" s="4"/>
      <c r="M316" s="4"/>
      <c r="N316" s="57"/>
      <c r="O316" s="61"/>
      <c r="P316" s="63"/>
      <c r="Q316" s="68"/>
      <c r="R316" s="68"/>
      <c r="S316" s="68"/>
      <c r="T316" s="68"/>
      <c r="U316" s="70"/>
      <c r="V316" s="70"/>
      <c r="W316" s="70"/>
      <c r="X316" s="70"/>
      <c r="Y316" s="70"/>
      <c r="Z316" s="70"/>
      <c r="AA316" s="70"/>
      <c r="AB316" s="70"/>
      <c r="AC316" s="62" t="str">
        <f t="shared" si="94"/>
        <v/>
      </c>
      <c r="AD316" s="62" t="str">
        <f t="shared" si="95"/>
        <v/>
      </c>
      <c r="AE316" s="62" t="str">
        <f t="shared" si="96"/>
        <v/>
      </c>
      <c r="AF316" s="62" t="str">
        <f t="shared" si="97"/>
        <v/>
      </c>
      <c r="AG316" s="62" t="str">
        <f t="shared" si="98"/>
        <v/>
      </c>
      <c r="AH316" s="63" t="str">
        <f>IF(AG316&lt;'Patient Data'!$AS$4,"Labs complete w/in 45 minutes","")</f>
        <v/>
      </c>
      <c r="AI316" s="62" t="str">
        <f t="shared" si="99"/>
        <v/>
      </c>
      <c r="AJ316" s="63" t="str">
        <f>IF(AI316&lt;'Patient Data'!$AU$4,"tPA w/in 60 minutes","")</f>
        <v/>
      </c>
      <c r="AK316" s="63" t="str">
        <f>IF(AY316&lt;'Patient Data'!$AY$4,"tPA w/in 3 hours","")</f>
        <v/>
      </c>
      <c r="AL316" s="63" t="str">
        <f>IF(AR316&lt;'Patient Data'!$AR$4,"LSN within 3.5 hours","")</f>
        <v/>
      </c>
      <c r="AM316" s="63" t="str">
        <f t="shared" si="90"/>
        <v>-0-0-1-25-312</v>
      </c>
      <c r="AR316" s="18" t="str">
        <f t="shared" si="91"/>
        <v/>
      </c>
      <c r="AS316" s="18" t="str">
        <f>IF(L316="","",AG316-'Patient Data'!$AS$4)</f>
        <v/>
      </c>
      <c r="AT316" s="19"/>
      <c r="AU316" s="18" t="str">
        <f>IF(M316="","",AI316-'Patient Data'!$AU$4)</f>
        <v/>
      </c>
      <c r="AW316" s="19"/>
      <c r="AX316" s="18" t="str">
        <f t="shared" si="92"/>
        <v/>
      </c>
      <c r="AY316" s="18" t="str">
        <f t="shared" si="93"/>
        <v/>
      </c>
      <c r="AZ316" s="19"/>
      <c r="BO316" s="62" t="str">
        <f t="shared" si="100"/>
        <v/>
      </c>
      <c r="BP316" s="62" t="str">
        <f t="shared" si="101"/>
        <v/>
      </c>
      <c r="BQ316" s="62" t="str">
        <f t="shared" si="102"/>
        <v/>
      </c>
      <c r="BR316" s="62" t="str">
        <f t="shared" si="103"/>
        <v/>
      </c>
      <c r="BS316" s="62" t="str">
        <f t="shared" si="104"/>
        <v/>
      </c>
      <c r="BT316" s="62" t="str">
        <f t="shared" si="105"/>
        <v/>
      </c>
      <c r="BU316" s="62" t="str">
        <f t="shared" si="106"/>
        <v/>
      </c>
      <c r="BV316" s="62" t="str">
        <f t="shared" si="107"/>
        <v/>
      </c>
      <c r="BW316" s="62" t="str">
        <f t="shared" si="108"/>
        <v/>
      </c>
    </row>
    <row r="317" spans="1:75" s="13" customFormat="1" ht="38.25" customHeight="1" thickBot="1">
      <c r="A317" s="49">
        <f t="shared" si="109"/>
        <v>0</v>
      </c>
      <c r="B317" s="49" t="str">
        <f t="shared" si="110"/>
        <v>1-25</v>
      </c>
      <c r="C317" s="34"/>
      <c r="D317" s="92" t="str">
        <f>$A317&amp;"-"&amp;$B317&amp;"-"&amp;TEXT(ROWS(D$5:D317),"000")</f>
        <v>0-1-25-313</v>
      </c>
      <c r="E317" s="4"/>
      <c r="F317" s="4"/>
      <c r="G317" s="4"/>
      <c r="H317" s="4"/>
      <c r="I317" s="27"/>
      <c r="J317" s="4"/>
      <c r="K317" s="4"/>
      <c r="L317" s="4"/>
      <c r="M317" s="4"/>
      <c r="N317" s="57"/>
      <c r="O317" s="61"/>
      <c r="P317" s="63"/>
      <c r="Q317" s="68"/>
      <c r="R317" s="68"/>
      <c r="S317" s="68"/>
      <c r="T317" s="68"/>
      <c r="U317" s="70"/>
      <c r="V317" s="70"/>
      <c r="W317" s="70"/>
      <c r="X317" s="70"/>
      <c r="Y317" s="70"/>
      <c r="Z317" s="70"/>
      <c r="AA317" s="70"/>
      <c r="AB317" s="70"/>
      <c r="AC317" s="62" t="str">
        <f t="shared" si="94"/>
        <v/>
      </c>
      <c r="AD317" s="62" t="str">
        <f t="shared" si="95"/>
        <v/>
      </c>
      <c r="AE317" s="62" t="str">
        <f t="shared" si="96"/>
        <v/>
      </c>
      <c r="AF317" s="62" t="str">
        <f t="shared" si="97"/>
        <v/>
      </c>
      <c r="AG317" s="62" t="str">
        <f t="shared" si="98"/>
        <v/>
      </c>
      <c r="AH317" s="63" t="str">
        <f>IF(AG317&lt;'Patient Data'!$AS$4,"Labs complete w/in 45 minutes","")</f>
        <v/>
      </c>
      <c r="AI317" s="62" t="str">
        <f t="shared" si="99"/>
        <v/>
      </c>
      <c r="AJ317" s="63" t="str">
        <f>IF(AI317&lt;'Patient Data'!$AU$4,"tPA w/in 60 minutes","")</f>
        <v/>
      </c>
      <c r="AK317" s="63" t="str">
        <f>IF(AY317&lt;'Patient Data'!$AY$4,"tPA w/in 3 hours","")</f>
        <v/>
      </c>
      <c r="AL317" s="63" t="str">
        <f>IF(AR317&lt;'Patient Data'!$AR$4,"LSN within 3.5 hours","")</f>
        <v/>
      </c>
      <c r="AM317" s="63" t="str">
        <f t="shared" si="90"/>
        <v>-0-0-1-25-313</v>
      </c>
      <c r="AR317" s="18" t="str">
        <f t="shared" si="91"/>
        <v/>
      </c>
      <c r="AS317" s="18" t="str">
        <f>IF(L317="","",AG317-'Patient Data'!$AS$4)</f>
        <v/>
      </c>
      <c r="AT317" s="19"/>
      <c r="AU317" s="18" t="str">
        <f>IF(M317="","",AI317-'Patient Data'!$AU$4)</f>
        <v/>
      </c>
      <c r="AW317" s="19"/>
      <c r="AX317" s="18" t="str">
        <f t="shared" si="92"/>
        <v/>
      </c>
      <c r="AY317" s="18" t="str">
        <f t="shared" si="93"/>
        <v/>
      </c>
      <c r="AZ317" s="19"/>
      <c r="BO317" s="62" t="str">
        <f t="shared" si="100"/>
        <v/>
      </c>
      <c r="BP317" s="62" t="str">
        <f t="shared" si="101"/>
        <v/>
      </c>
      <c r="BQ317" s="62" t="str">
        <f t="shared" si="102"/>
        <v/>
      </c>
      <c r="BR317" s="62" t="str">
        <f t="shared" si="103"/>
        <v/>
      </c>
      <c r="BS317" s="62" t="str">
        <f t="shared" si="104"/>
        <v/>
      </c>
      <c r="BT317" s="62" t="str">
        <f t="shared" si="105"/>
        <v/>
      </c>
      <c r="BU317" s="62" t="str">
        <f t="shared" si="106"/>
        <v/>
      </c>
      <c r="BV317" s="62" t="str">
        <f t="shared" si="107"/>
        <v/>
      </c>
      <c r="BW317" s="62" t="str">
        <f t="shared" si="108"/>
        <v/>
      </c>
    </row>
    <row r="318" spans="1:75" s="13" customFormat="1" ht="38.25" customHeight="1" thickBot="1">
      <c r="A318" s="49">
        <f t="shared" si="109"/>
        <v>0</v>
      </c>
      <c r="B318" s="49" t="str">
        <f t="shared" si="110"/>
        <v>1-25</v>
      </c>
      <c r="C318" s="34"/>
      <c r="D318" s="92" t="str">
        <f>$A318&amp;"-"&amp;$B318&amp;"-"&amp;TEXT(ROWS(D$5:D318),"000")</f>
        <v>0-1-25-314</v>
      </c>
      <c r="E318" s="4"/>
      <c r="F318" s="4"/>
      <c r="G318" s="4"/>
      <c r="H318" s="4"/>
      <c r="I318" s="27"/>
      <c r="J318" s="4"/>
      <c r="K318" s="4"/>
      <c r="L318" s="4"/>
      <c r="M318" s="4"/>
      <c r="N318" s="57"/>
      <c r="O318" s="61"/>
      <c r="P318" s="63"/>
      <c r="Q318" s="68"/>
      <c r="R318" s="68"/>
      <c r="S318" s="68"/>
      <c r="T318" s="68"/>
      <c r="U318" s="70"/>
      <c r="V318" s="70"/>
      <c r="W318" s="70"/>
      <c r="X318" s="70"/>
      <c r="Y318" s="70"/>
      <c r="Z318" s="70"/>
      <c r="AA318" s="70"/>
      <c r="AB318" s="70"/>
      <c r="AC318" s="62" t="str">
        <f t="shared" si="94"/>
        <v/>
      </c>
      <c r="AD318" s="62" t="str">
        <f t="shared" si="95"/>
        <v/>
      </c>
      <c r="AE318" s="62" t="str">
        <f t="shared" si="96"/>
        <v/>
      </c>
      <c r="AF318" s="62" t="str">
        <f t="shared" si="97"/>
        <v/>
      </c>
      <c r="AG318" s="62" t="str">
        <f t="shared" si="98"/>
        <v/>
      </c>
      <c r="AH318" s="63" t="str">
        <f>IF(AG318&lt;'Patient Data'!$AS$4,"Labs complete w/in 45 minutes","")</f>
        <v/>
      </c>
      <c r="AI318" s="62" t="str">
        <f t="shared" si="99"/>
        <v/>
      </c>
      <c r="AJ318" s="63" t="str">
        <f>IF(AI318&lt;'Patient Data'!$AU$4,"tPA w/in 60 minutes","")</f>
        <v/>
      </c>
      <c r="AK318" s="63" t="str">
        <f>IF(AY318&lt;'Patient Data'!$AY$4,"tPA w/in 3 hours","")</f>
        <v/>
      </c>
      <c r="AL318" s="63" t="str">
        <f>IF(AR318&lt;'Patient Data'!$AR$4,"LSN within 3.5 hours","")</f>
        <v/>
      </c>
      <c r="AM318" s="63" t="str">
        <f t="shared" si="90"/>
        <v>-0-0-1-25-314</v>
      </c>
      <c r="AR318" s="18" t="str">
        <f t="shared" si="91"/>
        <v/>
      </c>
      <c r="AS318" s="18" t="str">
        <f>IF(L318="","",AG318-'Patient Data'!$AS$4)</f>
        <v/>
      </c>
      <c r="AT318" s="19"/>
      <c r="AU318" s="18" t="str">
        <f>IF(M318="","",AI318-'Patient Data'!$AU$4)</f>
        <v/>
      </c>
      <c r="AW318" s="19"/>
      <c r="AX318" s="18" t="str">
        <f t="shared" si="92"/>
        <v/>
      </c>
      <c r="AY318" s="18" t="str">
        <f t="shared" si="93"/>
        <v/>
      </c>
      <c r="AZ318" s="19"/>
      <c r="BO318" s="62" t="str">
        <f t="shared" si="100"/>
        <v/>
      </c>
      <c r="BP318" s="62" t="str">
        <f t="shared" si="101"/>
        <v/>
      </c>
      <c r="BQ318" s="62" t="str">
        <f t="shared" si="102"/>
        <v/>
      </c>
      <c r="BR318" s="62" t="str">
        <f t="shared" si="103"/>
        <v/>
      </c>
      <c r="BS318" s="62" t="str">
        <f t="shared" si="104"/>
        <v/>
      </c>
      <c r="BT318" s="62" t="str">
        <f t="shared" si="105"/>
        <v/>
      </c>
      <c r="BU318" s="62" t="str">
        <f t="shared" si="106"/>
        <v/>
      </c>
      <c r="BV318" s="62" t="str">
        <f t="shared" si="107"/>
        <v/>
      </c>
      <c r="BW318" s="62" t="str">
        <f t="shared" si="108"/>
        <v/>
      </c>
    </row>
    <row r="319" spans="1:75" s="13" customFormat="1" ht="38.25" customHeight="1" thickBot="1">
      <c r="A319" s="49">
        <f t="shared" si="109"/>
        <v>0</v>
      </c>
      <c r="B319" s="49" t="str">
        <f t="shared" si="110"/>
        <v>1-25</v>
      </c>
      <c r="C319" s="34"/>
      <c r="D319" s="92" t="str">
        <f>$A319&amp;"-"&amp;$B319&amp;"-"&amp;TEXT(ROWS(D$5:D319),"000")</f>
        <v>0-1-25-315</v>
      </c>
      <c r="E319" s="4"/>
      <c r="F319" s="4"/>
      <c r="G319" s="4"/>
      <c r="H319" s="4"/>
      <c r="I319" s="27"/>
      <c r="J319" s="4"/>
      <c r="K319" s="4"/>
      <c r="L319" s="4"/>
      <c r="M319" s="4"/>
      <c r="N319" s="57"/>
      <c r="O319" s="61"/>
      <c r="P319" s="63"/>
      <c r="Q319" s="68"/>
      <c r="R319" s="68"/>
      <c r="S319" s="68"/>
      <c r="T319" s="68"/>
      <c r="U319" s="70"/>
      <c r="V319" s="70"/>
      <c r="W319" s="70"/>
      <c r="X319" s="70"/>
      <c r="Y319" s="70"/>
      <c r="Z319" s="70"/>
      <c r="AA319" s="70"/>
      <c r="AB319" s="70"/>
      <c r="AC319" s="62" t="str">
        <f t="shared" si="94"/>
        <v/>
      </c>
      <c r="AD319" s="62" t="str">
        <f t="shared" si="95"/>
        <v/>
      </c>
      <c r="AE319" s="62" t="str">
        <f t="shared" si="96"/>
        <v/>
      </c>
      <c r="AF319" s="62" t="str">
        <f t="shared" si="97"/>
        <v/>
      </c>
      <c r="AG319" s="62" t="str">
        <f t="shared" si="98"/>
        <v/>
      </c>
      <c r="AH319" s="63" t="str">
        <f>IF(AG319&lt;'Patient Data'!$AS$4,"Labs complete w/in 45 minutes","")</f>
        <v/>
      </c>
      <c r="AI319" s="62" t="str">
        <f t="shared" si="99"/>
        <v/>
      </c>
      <c r="AJ319" s="63" t="str">
        <f>IF(AI319&lt;'Patient Data'!$AU$4,"tPA w/in 60 minutes","")</f>
        <v/>
      </c>
      <c r="AK319" s="63" t="str">
        <f>IF(AY319&lt;'Patient Data'!$AY$4,"tPA w/in 3 hours","")</f>
        <v/>
      </c>
      <c r="AL319" s="63" t="str">
        <f>IF(AR319&lt;'Patient Data'!$AR$4,"LSN within 3.5 hours","")</f>
        <v/>
      </c>
      <c r="AM319" s="63" t="str">
        <f t="shared" si="90"/>
        <v>-0-0-1-25-315</v>
      </c>
      <c r="AR319" s="18" t="str">
        <f t="shared" si="91"/>
        <v/>
      </c>
      <c r="AS319" s="18" t="str">
        <f>IF(L319="","",AG319-'Patient Data'!$AS$4)</f>
        <v/>
      </c>
      <c r="AT319" s="19"/>
      <c r="AU319" s="18" t="str">
        <f>IF(M319="","",AI319-'Patient Data'!$AU$4)</f>
        <v/>
      </c>
      <c r="AW319" s="19"/>
      <c r="AX319" s="18" t="str">
        <f t="shared" si="92"/>
        <v/>
      </c>
      <c r="AY319" s="18" t="str">
        <f t="shared" si="93"/>
        <v/>
      </c>
      <c r="AZ319" s="19"/>
      <c r="BO319" s="62" t="str">
        <f t="shared" si="100"/>
        <v/>
      </c>
      <c r="BP319" s="62" t="str">
        <f t="shared" si="101"/>
        <v/>
      </c>
      <c r="BQ319" s="62" t="str">
        <f t="shared" si="102"/>
        <v/>
      </c>
      <c r="BR319" s="62" t="str">
        <f t="shared" si="103"/>
        <v/>
      </c>
      <c r="BS319" s="62" t="str">
        <f t="shared" si="104"/>
        <v/>
      </c>
      <c r="BT319" s="62" t="str">
        <f t="shared" si="105"/>
        <v/>
      </c>
      <c r="BU319" s="62" t="str">
        <f t="shared" si="106"/>
        <v/>
      </c>
      <c r="BV319" s="62" t="str">
        <f t="shared" si="107"/>
        <v/>
      </c>
      <c r="BW319" s="62" t="str">
        <f t="shared" si="108"/>
        <v/>
      </c>
    </row>
    <row r="320" spans="1:75" s="13" customFormat="1" ht="38.25" customHeight="1" thickBot="1">
      <c r="A320" s="49">
        <f t="shared" si="109"/>
        <v>0</v>
      </c>
      <c r="B320" s="49" t="str">
        <f t="shared" si="110"/>
        <v>1-25</v>
      </c>
      <c r="C320" s="34"/>
      <c r="D320" s="92" t="str">
        <f>$A320&amp;"-"&amp;$B320&amp;"-"&amp;TEXT(ROWS(D$5:D320),"000")</f>
        <v>0-1-25-316</v>
      </c>
      <c r="E320" s="4"/>
      <c r="F320" s="4"/>
      <c r="G320" s="4"/>
      <c r="H320" s="4"/>
      <c r="I320" s="27"/>
      <c r="J320" s="4"/>
      <c r="K320" s="4"/>
      <c r="L320" s="4"/>
      <c r="M320" s="4"/>
      <c r="N320" s="57"/>
      <c r="O320" s="61"/>
      <c r="P320" s="63"/>
      <c r="Q320" s="68"/>
      <c r="R320" s="68"/>
      <c r="S320" s="68"/>
      <c r="T320" s="68"/>
      <c r="U320" s="70"/>
      <c r="V320" s="70"/>
      <c r="W320" s="70"/>
      <c r="X320" s="70"/>
      <c r="Y320" s="70"/>
      <c r="Z320" s="70"/>
      <c r="AA320" s="70"/>
      <c r="AB320" s="70"/>
      <c r="AC320" s="62" t="str">
        <f t="shared" si="94"/>
        <v/>
      </c>
      <c r="AD320" s="62" t="str">
        <f t="shared" si="95"/>
        <v/>
      </c>
      <c r="AE320" s="62" t="str">
        <f t="shared" si="96"/>
        <v/>
      </c>
      <c r="AF320" s="62" t="str">
        <f t="shared" si="97"/>
        <v/>
      </c>
      <c r="AG320" s="62" t="str">
        <f t="shared" si="98"/>
        <v/>
      </c>
      <c r="AH320" s="63" t="str">
        <f>IF(AG320&lt;'Patient Data'!$AS$4,"Labs complete w/in 45 minutes","")</f>
        <v/>
      </c>
      <c r="AI320" s="62" t="str">
        <f t="shared" si="99"/>
        <v/>
      </c>
      <c r="AJ320" s="63" t="str">
        <f>IF(AI320&lt;'Patient Data'!$AU$4,"tPA w/in 60 minutes","")</f>
        <v/>
      </c>
      <c r="AK320" s="63" t="str">
        <f>IF(AY320&lt;'Patient Data'!$AY$4,"tPA w/in 3 hours","")</f>
        <v/>
      </c>
      <c r="AL320" s="63" t="str">
        <f>IF(AR320&lt;'Patient Data'!$AR$4,"LSN within 3.5 hours","")</f>
        <v/>
      </c>
      <c r="AM320" s="63" t="str">
        <f t="shared" si="90"/>
        <v>-0-0-1-25-316</v>
      </c>
      <c r="AR320" s="18" t="str">
        <f t="shared" si="91"/>
        <v/>
      </c>
      <c r="AS320" s="18" t="str">
        <f>IF(L320="","",AG320-'Patient Data'!$AS$4)</f>
        <v/>
      </c>
      <c r="AT320" s="19"/>
      <c r="AU320" s="18" t="str">
        <f>IF(M320="","",AI320-'Patient Data'!$AU$4)</f>
        <v/>
      </c>
      <c r="AW320" s="19"/>
      <c r="AX320" s="18" t="str">
        <f t="shared" si="92"/>
        <v/>
      </c>
      <c r="AY320" s="18" t="str">
        <f t="shared" si="93"/>
        <v/>
      </c>
      <c r="AZ320" s="19"/>
      <c r="BO320" s="62" t="str">
        <f t="shared" si="100"/>
        <v/>
      </c>
      <c r="BP320" s="62" t="str">
        <f t="shared" si="101"/>
        <v/>
      </c>
      <c r="BQ320" s="62" t="str">
        <f t="shared" si="102"/>
        <v/>
      </c>
      <c r="BR320" s="62" t="str">
        <f t="shared" si="103"/>
        <v/>
      </c>
      <c r="BS320" s="62" t="str">
        <f t="shared" si="104"/>
        <v/>
      </c>
      <c r="BT320" s="62" t="str">
        <f t="shared" si="105"/>
        <v/>
      </c>
      <c r="BU320" s="62" t="str">
        <f t="shared" si="106"/>
        <v/>
      </c>
      <c r="BV320" s="62" t="str">
        <f t="shared" si="107"/>
        <v/>
      </c>
      <c r="BW320" s="62" t="str">
        <f t="shared" si="108"/>
        <v/>
      </c>
    </row>
    <row r="321" spans="1:75" s="13" customFormat="1" ht="38.25" customHeight="1" thickBot="1">
      <c r="A321" s="49">
        <f t="shared" si="109"/>
        <v>0</v>
      </c>
      <c r="B321" s="49" t="str">
        <f t="shared" si="110"/>
        <v>1-25</v>
      </c>
      <c r="C321" s="34"/>
      <c r="D321" s="92" t="str">
        <f>$A321&amp;"-"&amp;$B321&amp;"-"&amp;TEXT(ROWS(D$5:D321),"000")</f>
        <v>0-1-25-317</v>
      </c>
      <c r="E321" s="4"/>
      <c r="F321" s="4"/>
      <c r="G321" s="4"/>
      <c r="H321" s="4"/>
      <c r="I321" s="27"/>
      <c r="J321" s="4"/>
      <c r="K321" s="4"/>
      <c r="L321" s="4"/>
      <c r="M321" s="4"/>
      <c r="N321" s="57"/>
      <c r="O321" s="61"/>
      <c r="P321" s="63"/>
      <c r="Q321" s="68"/>
      <c r="R321" s="68"/>
      <c r="S321" s="68"/>
      <c r="T321" s="68"/>
      <c r="U321" s="70"/>
      <c r="V321" s="70"/>
      <c r="W321" s="70"/>
      <c r="X321" s="70"/>
      <c r="Y321" s="70"/>
      <c r="Z321" s="70"/>
      <c r="AA321" s="70"/>
      <c r="AB321" s="70"/>
      <c r="AC321" s="62" t="str">
        <f t="shared" si="94"/>
        <v/>
      </c>
      <c r="AD321" s="62" t="str">
        <f t="shared" si="95"/>
        <v/>
      </c>
      <c r="AE321" s="62" t="str">
        <f t="shared" si="96"/>
        <v/>
      </c>
      <c r="AF321" s="62" t="str">
        <f t="shared" si="97"/>
        <v/>
      </c>
      <c r="AG321" s="62" t="str">
        <f t="shared" si="98"/>
        <v/>
      </c>
      <c r="AH321" s="63" t="str">
        <f>IF(AG321&lt;'Patient Data'!$AS$4,"Labs complete w/in 45 minutes","")</f>
        <v/>
      </c>
      <c r="AI321" s="62" t="str">
        <f t="shared" si="99"/>
        <v/>
      </c>
      <c r="AJ321" s="63" t="str">
        <f>IF(AI321&lt;'Patient Data'!$AU$4,"tPA w/in 60 minutes","")</f>
        <v/>
      </c>
      <c r="AK321" s="63" t="str">
        <f>IF(AY321&lt;'Patient Data'!$AY$4,"tPA w/in 3 hours","")</f>
        <v/>
      </c>
      <c r="AL321" s="63" t="str">
        <f>IF(AR321&lt;'Patient Data'!$AR$4,"LSN within 3.5 hours","")</f>
        <v/>
      </c>
      <c r="AM321" s="63" t="str">
        <f t="shared" si="90"/>
        <v>-0-0-1-25-317</v>
      </c>
      <c r="AR321" s="18" t="str">
        <f t="shared" si="91"/>
        <v/>
      </c>
      <c r="AS321" s="18" t="str">
        <f>IF(L321="","",AG321-'Patient Data'!$AS$4)</f>
        <v/>
      </c>
      <c r="AT321" s="19"/>
      <c r="AU321" s="18" t="str">
        <f>IF(M321="","",AI321-'Patient Data'!$AU$4)</f>
        <v/>
      </c>
      <c r="AW321" s="19"/>
      <c r="AX321" s="18" t="str">
        <f t="shared" si="92"/>
        <v/>
      </c>
      <c r="AY321" s="18" t="str">
        <f t="shared" si="93"/>
        <v/>
      </c>
      <c r="AZ321" s="19"/>
      <c r="BO321" s="62" t="str">
        <f t="shared" si="100"/>
        <v/>
      </c>
      <c r="BP321" s="62" t="str">
        <f t="shared" si="101"/>
        <v/>
      </c>
      <c r="BQ321" s="62" t="str">
        <f t="shared" si="102"/>
        <v/>
      </c>
      <c r="BR321" s="62" t="str">
        <f t="shared" si="103"/>
        <v/>
      </c>
      <c r="BS321" s="62" t="str">
        <f t="shared" si="104"/>
        <v/>
      </c>
      <c r="BT321" s="62" t="str">
        <f t="shared" si="105"/>
        <v/>
      </c>
      <c r="BU321" s="62" t="str">
        <f t="shared" si="106"/>
        <v/>
      </c>
      <c r="BV321" s="62" t="str">
        <f t="shared" si="107"/>
        <v/>
      </c>
      <c r="BW321" s="62" t="str">
        <f t="shared" si="108"/>
        <v/>
      </c>
    </row>
    <row r="322" spans="1:75" s="13" customFormat="1" ht="38.25" customHeight="1" thickBot="1">
      <c r="A322" s="49">
        <f t="shared" si="109"/>
        <v>0</v>
      </c>
      <c r="B322" s="49" t="str">
        <f t="shared" si="110"/>
        <v>1-25</v>
      </c>
      <c r="C322" s="34"/>
      <c r="D322" s="92" t="str">
        <f>$A322&amp;"-"&amp;$B322&amp;"-"&amp;TEXT(ROWS(D$5:D322),"000")</f>
        <v>0-1-25-318</v>
      </c>
      <c r="E322" s="4"/>
      <c r="F322" s="4"/>
      <c r="G322" s="4"/>
      <c r="H322" s="4"/>
      <c r="I322" s="27"/>
      <c r="J322" s="4"/>
      <c r="K322" s="4"/>
      <c r="L322" s="4"/>
      <c r="M322" s="4"/>
      <c r="N322" s="57"/>
      <c r="O322" s="61"/>
      <c r="P322" s="63"/>
      <c r="Q322" s="68"/>
      <c r="R322" s="68"/>
      <c r="S322" s="68"/>
      <c r="T322" s="68"/>
      <c r="U322" s="70"/>
      <c r="V322" s="70"/>
      <c r="W322" s="70"/>
      <c r="X322" s="70"/>
      <c r="Y322" s="70"/>
      <c r="Z322" s="70"/>
      <c r="AA322" s="70"/>
      <c r="AB322" s="70"/>
      <c r="AC322" s="62" t="str">
        <f t="shared" si="94"/>
        <v/>
      </c>
      <c r="AD322" s="62" t="str">
        <f t="shared" si="95"/>
        <v/>
      </c>
      <c r="AE322" s="62" t="str">
        <f t="shared" si="96"/>
        <v/>
      </c>
      <c r="AF322" s="62" t="str">
        <f t="shared" si="97"/>
        <v/>
      </c>
      <c r="AG322" s="62" t="str">
        <f t="shared" si="98"/>
        <v/>
      </c>
      <c r="AH322" s="63" t="str">
        <f>IF(AG322&lt;'Patient Data'!$AS$4,"Labs complete w/in 45 minutes","")</f>
        <v/>
      </c>
      <c r="AI322" s="62" t="str">
        <f t="shared" si="99"/>
        <v/>
      </c>
      <c r="AJ322" s="63" t="str">
        <f>IF(AI322&lt;'Patient Data'!$AU$4,"tPA w/in 60 minutes","")</f>
        <v/>
      </c>
      <c r="AK322" s="63" t="str">
        <f>IF(AY322&lt;'Patient Data'!$AY$4,"tPA w/in 3 hours","")</f>
        <v/>
      </c>
      <c r="AL322" s="63" t="str">
        <f>IF(AR322&lt;'Patient Data'!$AR$4,"LSN within 3.5 hours","")</f>
        <v/>
      </c>
      <c r="AM322" s="63" t="str">
        <f t="shared" si="90"/>
        <v>-0-0-1-25-318</v>
      </c>
      <c r="AR322" s="18" t="str">
        <f t="shared" si="91"/>
        <v/>
      </c>
      <c r="AS322" s="18" t="str">
        <f>IF(L322="","",AG322-'Patient Data'!$AS$4)</f>
        <v/>
      </c>
      <c r="AT322" s="19"/>
      <c r="AU322" s="18" t="str">
        <f>IF(M322="","",AI322-'Patient Data'!$AU$4)</f>
        <v/>
      </c>
      <c r="AW322" s="19"/>
      <c r="AX322" s="18" t="str">
        <f t="shared" si="92"/>
        <v/>
      </c>
      <c r="AY322" s="18" t="str">
        <f t="shared" si="93"/>
        <v/>
      </c>
      <c r="AZ322" s="19"/>
      <c r="BO322" s="62" t="str">
        <f t="shared" si="100"/>
        <v/>
      </c>
      <c r="BP322" s="62" t="str">
        <f t="shared" si="101"/>
        <v/>
      </c>
      <c r="BQ322" s="62" t="str">
        <f t="shared" si="102"/>
        <v/>
      </c>
      <c r="BR322" s="62" t="str">
        <f t="shared" si="103"/>
        <v/>
      </c>
      <c r="BS322" s="62" t="str">
        <f t="shared" si="104"/>
        <v/>
      </c>
      <c r="BT322" s="62" t="str">
        <f t="shared" si="105"/>
        <v/>
      </c>
      <c r="BU322" s="62" t="str">
        <f t="shared" si="106"/>
        <v/>
      </c>
      <c r="BV322" s="62" t="str">
        <f t="shared" si="107"/>
        <v/>
      </c>
      <c r="BW322" s="62" t="str">
        <f t="shared" si="108"/>
        <v/>
      </c>
    </row>
    <row r="323" spans="1:75" s="13" customFormat="1" ht="38.25" customHeight="1" thickBot="1">
      <c r="A323" s="49">
        <f t="shared" si="109"/>
        <v>0</v>
      </c>
      <c r="B323" s="49" t="str">
        <f t="shared" si="110"/>
        <v>1-25</v>
      </c>
      <c r="C323" s="34"/>
      <c r="D323" s="92" t="str">
        <f>$A323&amp;"-"&amp;$B323&amp;"-"&amp;TEXT(ROWS(D$5:D323),"000")</f>
        <v>0-1-25-319</v>
      </c>
      <c r="E323" s="4"/>
      <c r="F323" s="4"/>
      <c r="G323" s="4"/>
      <c r="H323" s="4"/>
      <c r="I323" s="27"/>
      <c r="J323" s="4"/>
      <c r="K323" s="4"/>
      <c r="L323" s="4"/>
      <c r="M323" s="4"/>
      <c r="N323" s="57"/>
      <c r="O323" s="61"/>
      <c r="P323" s="63"/>
      <c r="Q323" s="68"/>
      <c r="R323" s="68"/>
      <c r="S323" s="68"/>
      <c r="T323" s="68"/>
      <c r="U323" s="70"/>
      <c r="V323" s="70"/>
      <c r="W323" s="70"/>
      <c r="X323" s="70"/>
      <c r="Y323" s="70"/>
      <c r="Z323" s="70"/>
      <c r="AA323" s="70"/>
      <c r="AB323" s="70"/>
      <c r="AC323" s="62" t="str">
        <f t="shared" si="94"/>
        <v/>
      </c>
      <c r="AD323" s="62" t="str">
        <f t="shared" si="95"/>
        <v/>
      </c>
      <c r="AE323" s="62" t="str">
        <f t="shared" si="96"/>
        <v/>
      </c>
      <c r="AF323" s="62" t="str">
        <f t="shared" si="97"/>
        <v/>
      </c>
      <c r="AG323" s="62" t="str">
        <f t="shared" si="98"/>
        <v/>
      </c>
      <c r="AH323" s="63" t="str">
        <f>IF(AG323&lt;'Patient Data'!$AS$4,"Labs complete w/in 45 minutes","")</f>
        <v/>
      </c>
      <c r="AI323" s="62" t="str">
        <f t="shared" si="99"/>
        <v/>
      </c>
      <c r="AJ323" s="63" t="str">
        <f>IF(AI323&lt;'Patient Data'!$AU$4,"tPA w/in 60 minutes","")</f>
        <v/>
      </c>
      <c r="AK323" s="63" t="str">
        <f>IF(AY323&lt;'Patient Data'!$AY$4,"tPA w/in 3 hours","")</f>
        <v/>
      </c>
      <c r="AL323" s="63" t="str">
        <f>IF(AR323&lt;'Patient Data'!$AR$4,"LSN within 3.5 hours","")</f>
        <v/>
      </c>
      <c r="AM323" s="63" t="str">
        <f t="shared" si="90"/>
        <v>-0-0-1-25-319</v>
      </c>
      <c r="AR323" s="18" t="str">
        <f t="shared" si="91"/>
        <v/>
      </c>
      <c r="AS323" s="18" t="str">
        <f>IF(L323="","",AG323-'Patient Data'!$AS$4)</f>
        <v/>
      </c>
      <c r="AT323" s="19"/>
      <c r="AU323" s="18" t="str">
        <f>IF(M323="","",AI323-'Patient Data'!$AU$4)</f>
        <v/>
      </c>
      <c r="AW323" s="19"/>
      <c r="AX323" s="18" t="str">
        <f t="shared" si="92"/>
        <v/>
      </c>
      <c r="AY323" s="18" t="str">
        <f t="shared" si="93"/>
        <v/>
      </c>
      <c r="AZ323" s="19"/>
      <c r="BO323" s="62" t="str">
        <f t="shared" si="100"/>
        <v/>
      </c>
      <c r="BP323" s="62" t="str">
        <f t="shared" si="101"/>
        <v/>
      </c>
      <c r="BQ323" s="62" t="str">
        <f t="shared" si="102"/>
        <v/>
      </c>
      <c r="BR323" s="62" t="str">
        <f t="shared" si="103"/>
        <v/>
      </c>
      <c r="BS323" s="62" t="str">
        <f t="shared" si="104"/>
        <v/>
      </c>
      <c r="BT323" s="62" t="str">
        <f t="shared" si="105"/>
        <v/>
      </c>
      <c r="BU323" s="62" t="str">
        <f t="shared" si="106"/>
        <v/>
      </c>
      <c r="BV323" s="62" t="str">
        <f t="shared" si="107"/>
        <v/>
      </c>
      <c r="BW323" s="62" t="str">
        <f t="shared" si="108"/>
        <v/>
      </c>
    </row>
    <row r="324" spans="1:75" s="13" customFormat="1" ht="38.25" customHeight="1" thickBot="1">
      <c r="A324" s="49">
        <f t="shared" si="109"/>
        <v>0</v>
      </c>
      <c r="B324" s="49" t="str">
        <f t="shared" si="110"/>
        <v>1-25</v>
      </c>
      <c r="C324" s="34"/>
      <c r="D324" s="92" t="str">
        <f>$A324&amp;"-"&amp;$B324&amp;"-"&amp;TEXT(ROWS(D$5:D324),"000")</f>
        <v>0-1-25-320</v>
      </c>
      <c r="E324" s="4"/>
      <c r="F324" s="4"/>
      <c r="G324" s="4"/>
      <c r="H324" s="4"/>
      <c r="I324" s="27"/>
      <c r="J324" s="4"/>
      <c r="K324" s="4"/>
      <c r="L324" s="4"/>
      <c r="M324" s="4"/>
      <c r="N324" s="57"/>
      <c r="O324" s="61"/>
      <c r="P324" s="63"/>
      <c r="Q324" s="68"/>
      <c r="R324" s="68"/>
      <c r="S324" s="68"/>
      <c r="T324" s="68"/>
      <c r="U324" s="70"/>
      <c r="V324" s="70"/>
      <c r="W324" s="70"/>
      <c r="X324" s="70"/>
      <c r="Y324" s="70"/>
      <c r="Z324" s="70"/>
      <c r="AA324" s="70"/>
      <c r="AB324" s="70"/>
      <c r="AC324" s="62" t="str">
        <f t="shared" si="94"/>
        <v/>
      </c>
      <c r="AD324" s="62" t="str">
        <f t="shared" si="95"/>
        <v/>
      </c>
      <c r="AE324" s="62" t="str">
        <f t="shared" si="96"/>
        <v/>
      </c>
      <c r="AF324" s="62" t="str">
        <f t="shared" si="97"/>
        <v/>
      </c>
      <c r="AG324" s="62" t="str">
        <f t="shared" si="98"/>
        <v/>
      </c>
      <c r="AH324" s="63" t="str">
        <f>IF(AG324&lt;'Patient Data'!$AS$4,"Labs complete w/in 45 minutes","")</f>
        <v/>
      </c>
      <c r="AI324" s="62" t="str">
        <f t="shared" si="99"/>
        <v/>
      </c>
      <c r="AJ324" s="63" t="str">
        <f>IF(AI324&lt;'Patient Data'!$AU$4,"tPA w/in 60 minutes","")</f>
        <v/>
      </c>
      <c r="AK324" s="63" t="str">
        <f>IF(AY324&lt;'Patient Data'!$AY$4,"tPA w/in 3 hours","")</f>
        <v/>
      </c>
      <c r="AL324" s="63" t="str">
        <f>IF(AR324&lt;'Patient Data'!$AR$4,"LSN within 3.5 hours","")</f>
        <v/>
      </c>
      <c r="AM324" s="63" t="str">
        <f t="shared" si="90"/>
        <v>-0-0-1-25-320</v>
      </c>
      <c r="AR324" s="18" t="str">
        <f t="shared" si="91"/>
        <v/>
      </c>
      <c r="AS324" s="18" t="str">
        <f>IF(L324="","",AG324-'Patient Data'!$AS$4)</f>
        <v/>
      </c>
      <c r="AT324" s="19"/>
      <c r="AU324" s="18" t="str">
        <f>IF(M324="","",AI324-'Patient Data'!$AU$4)</f>
        <v/>
      </c>
      <c r="AW324" s="19"/>
      <c r="AX324" s="18" t="str">
        <f t="shared" si="92"/>
        <v/>
      </c>
      <c r="AY324" s="18" t="str">
        <f t="shared" si="93"/>
        <v/>
      </c>
      <c r="AZ324" s="19"/>
      <c r="BO324" s="62" t="str">
        <f t="shared" si="100"/>
        <v/>
      </c>
      <c r="BP324" s="62" t="str">
        <f t="shared" si="101"/>
        <v/>
      </c>
      <c r="BQ324" s="62" t="str">
        <f t="shared" si="102"/>
        <v/>
      </c>
      <c r="BR324" s="62" t="str">
        <f t="shared" si="103"/>
        <v/>
      </c>
      <c r="BS324" s="62" t="str">
        <f t="shared" si="104"/>
        <v/>
      </c>
      <c r="BT324" s="62" t="str">
        <f t="shared" si="105"/>
        <v/>
      </c>
      <c r="BU324" s="62" t="str">
        <f t="shared" si="106"/>
        <v/>
      </c>
      <c r="BV324" s="62" t="str">
        <f t="shared" si="107"/>
        <v/>
      </c>
      <c r="BW324" s="62" t="str">
        <f t="shared" si="108"/>
        <v/>
      </c>
    </row>
    <row r="325" spans="1:75" s="13" customFormat="1" ht="38.25" customHeight="1" thickBot="1">
      <c r="A325" s="49">
        <f t="shared" si="109"/>
        <v>0</v>
      </c>
      <c r="B325" s="49" t="str">
        <f t="shared" si="110"/>
        <v>1-25</v>
      </c>
      <c r="C325" s="34"/>
      <c r="D325" s="92" t="str">
        <f>$A325&amp;"-"&amp;$B325&amp;"-"&amp;TEXT(ROWS(D$5:D325),"000")</f>
        <v>0-1-25-321</v>
      </c>
      <c r="E325" s="4"/>
      <c r="F325" s="4"/>
      <c r="G325" s="4"/>
      <c r="H325" s="4"/>
      <c r="I325" s="27"/>
      <c r="J325" s="4"/>
      <c r="K325" s="4"/>
      <c r="L325" s="4"/>
      <c r="M325" s="4"/>
      <c r="N325" s="57"/>
      <c r="O325" s="61"/>
      <c r="P325" s="63"/>
      <c r="Q325" s="68"/>
      <c r="R325" s="68"/>
      <c r="S325" s="68"/>
      <c r="T325" s="68"/>
      <c r="U325" s="70"/>
      <c r="V325" s="70"/>
      <c r="W325" s="70"/>
      <c r="X325" s="70"/>
      <c r="Y325" s="70"/>
      <c r="Z325" s="70"/>
      <c r="AA325" s="70"/>
      <c r="AB325" s="70"/>
      <c r="AC325" s="62" t="str">
        <f t="shared" si="94"/>
        <v/>
      </c>
      <c r="AD325" s="62" t="str">
        <f t="shared" si="95"/>
        <v/>
      </c>
      <c r="AE325" s="62" t="str">
        <f t="shared" si="96"/>
        <v/>
      </c>
      <c r="AF325" s="62" t="str">
        <f t="shared" si="97"/>
        <v/>
      </c>
      <c r="AG325" s="62" t="str">
        <f t="shared" si="98"/>
        <v/>
      </c>
      <c r="AH325" s="63" t="str">
        <f>IF(AG325&lt;'Patient Data'!$AS$4,"Labs complete w/in 45 minutes","")</f>
        <v/>
      </c>
      <c r="AI325" s="62" t="str">
        <f t="shared" si="99"/>
        <v/>
      </c>
      <c r="AJ325" s="63" t="str">
        <f>IF(AI325&lt;'Patient Data'!$AU$4,"tPA w/in 60 minutes","")</f>
        <v/>
      </c>
      <c r="AK325" s="63" t="str">
        <f>IF(AY325&lt;'Patient Data'!$AY$4,"tPA w/in 3 hours","")</f>
        <v/>
      </c>
      <c r="AL325" s="63" t="str">
        <f>IF(AR325&lt;'Patient Data'!$AR$4,"LSN within 3.5 hours","")</f>
        <v/>
      </c>
      <c r="AM325" s="63" t="str">
        <f t="shared" ref="AM325:AM388" si="111">IF(D325="","",CONCATENATE(C325,"-",A325,"-",D325))</f>
        <v>-0-0-1-25-321</v>
      </c>
      <c r="AR325" s="18" t="str">
        <f t="shared" ref="AR325:AR388" si="112">IF(E325="","",(IF(F325-E325&lt;0,-(24-(F325-E325)-25),(F325-E325))))</f>
        <v/>
      </c>
      <c r="AS325" s="18" t="str">
        <f>IF(L325="","",AG325-'Patient Data'!$AS$4)</f>
        <v/>
      </c>
      <c r="AT325" s="19"/>
      <c r="AU325" s="18" t="str">
        <f>IF(M325="","",AI325-'Patient Data'!$AU$4)</f>
        <v/>
      </c>
      <c r="AW325" s="19"/>
      <c r="AX325" s="18" t="str">
        <f t="shared" ref="AX325:AX388" si="113">+AL325</f>
        <v/>
      </c>
      <c r="AY325" s="18" t="str">
        <f t="shared" ref="AY325:AY388" si="114">IF(M325="","",M325-E325)</f>
        <v/>
      </c>
      <c r="AZ325" s="19"/>
      <c r="BO325" s="62" t="str">
        <f t="shared" si="100"/>
        <v/>
      </c>
      <c r="BP325" s="62" t="str">
        <f t="shared" si="101"/>
        <v/>
      </c>
      <c r="BQ325" s="62" t="str">
        <f t="shared" si="102"/>
        <v/>
      </c>
      <c r="BR325" s="62" t="str">
        <f t="shared" si="103"/>
        <v/>
      </c>
      <c r="BS325" s="62" t="str">
        <f t="shared" si="104"/>
        <v/>
      </c>
      <c r="BT325" s="62" t="str">
        <f t="shared" si="105"/>
        <v/>
      </c>
      <c r="BU325" s="62" t="str">
        <f t="shared" si="106"/>
        <v/>
      </c>
      <c r="BV325" s="62" t="str">
        <f t="shared" si="107"/>
        <v/>
      </c>
      <c r="BW325" s="62" t="str">
        <f t="shared" si="108"/>
        <v/>
      </c>
    </row>
    <row r="326" spans="1:75" s="13" customFormat="1" ht="38.25" customHeight="1" thickBot="1">
      <c r="A326" s="49">
        <f t="shared" si="109"/>
        <v>0</v>
      </c>
      <c r="B326" s="49" t="str">
        <f t="shared" si="110"/>
        <v>1-25</v>
      </c>
      <c r="C326" s="34"/>
      <c r="D326" s="92" t="str">
        <f>$A326&amp;"-"&amp;$B326&amp;"-"&amp;TEXT(ROWS(D$5:D326),"000")</f>
        <v>0-1-25-322</v>
      </c>
      <c r="E326" s="4"/>
      <c r="F326" s="4"/>
      <c r="G326" s="4"/>
      <c r="H326" s="4"/>
      <c r="I326" s="27"/>
      <c r="J326" s="4"/>
      <c r="K326" s="4"/>
      <c r="L326" s="4"/>
      <c r="M326" s="4"/>
      <c r="N326" s="57"/>
      <c r="O326" s="61"/>
      <c r="P326" s="63"/>
      <c r="Q326" s="68"/>
      <c r="R326" s="68"/>
      <c r="S326" s="68"/>
      <c r="T326" s="68"/>
      <c r="U326" s="70"/>
      <c r="V326" s="70"/>
      <c r="W326" s="70"/>
      <c r="X326" s="70"/>
      <c r="Y326" s="70"/>
      <c r="Z326" s="70"/>
      <c r="AA326" s="70"/>
      <c r="AB326" s="70"/>
      <c r="AC326" s="62" t="str">
        <f t="shared" ref="AC326:AC389" si="115">IF(OR(ISBLANK(G326),ISBLANK(F326)),"",(IF(G326&lt;$F326,(G326-$F326)+24,(G326-$F326))))</f>
        <v/>
      </c>
      <c r="AD326" s="62" t="str">
        <f t="shared" ref="AD326:AD389" si="116">IF(OR(ISBLANK(F326),ISBLANK(H326)),"",(IF(H326&lt;$F326,(H326-$F326)+24,(H326-$F326))))</f>
        <v/>
      </c>
      <c r="AE326" s="62" t="str">
        <f t="shared" ref="AE326:AE389" si="117">IF(OR(ISBLANK(J326),ISBLANK(F326)),"",(IF(J326&lt;$F326,(J326-$F326)+24,(J326-$F326))))</f>
        <v/>
      </c>
      <c r="AF326" s="62" t="str">
        <f t="shared" ref="AF326:AF389" si="118">IF(OR(ISBLANK(K326),ISBLANK(F326)),"",(IF(K326&lt;$F326,(K326-$F326)+24,(K326-$F326))))</f>
        <v/>
      </c>
      <c r="AG326" s="62" t="str">
        <f t="shared" ref="AG326:AG389" si="119">IF(OR(ISBLANK(L326),ISBLANK(F326)),"",(IF(L326&lt;$F326,(L326-$F326)+24,(L326-$F326))))</f>
        <v/>
      </c>
      <c r="AH326" s="63" t="str">
        <f>IF(AG326&lt;'Patient Data'!$AS$4,"Labs complete w/in 45 minutes","")</f>
        <v/>
      </c>
      <c r="AI326" s="62" t="str">
        <f t="shared" ref="AI326:AI389" si="120">IF(OR(ISBLANK(M326),ISBLANK(F326)),"",(IF(M326&lt;$F326,(M326-$F326)+24,(M326-$F326))))</f>
        <v/>
      </c>
      <c r="AJ326" s="63" t="str">
        <f>IF(AI326&lt;'Patient Data'!$AU$4,"tPA w/in 60 minutes","")</f>
        <v/>
      </c>
      <c r="AK326" s="63" t="str">
        <f>IF(AY326&lt;'Patient Data'!$AY$4,"tPA w/in 3 hours","")</f>
        <v/>
      </c>
      <c r="AL326" s="63" t="str">
        <f>IF(AR326&lt;'Patient Data'!$AR$4,"LSN within 3.5 hours","")</f>
        <v/>
      </c>
      <c r="AM326" s="63" t="str">
        <f t="shared" si="111"/>
        <v>-0-0-1-25-322</v>
      </c>
      <c r="AR326" s="18" t="str">
        <f t="shared" si="112"/>
        <v/>
      </c>
      <c r="AS326" s="18" t="str">
        <f>IF(L326="","",AG326-'Patient Data'!$AS$4)</f>
        <v/>
      </c>
      <c r="AT326" s="19"/>
      <c r="AU326" s="18" t="str">
        <f>IF(M326="","",AI326-'Patient Data'!$AU$4)</f>
        <v/>
      </c>
      <c r="AW326" s="19"/>
      <c r="AX326" s="18" t="str">
        <f t="shared" si="113"/>
        <v/>
      </c>
      <c r="AY326" s="18" t="str">
        <f t="shared" si="114"/>
        <v/>
      </c>
      <c r="AZ326" s="19"/>
      <c r="BO326" s="62" t="str">
        <f t="shared" ref="BO326:BO389" si="121">IF(OR(ISBLANK(U326),ISBLANK(F326)),"",(IF(U326&lt;$F326,(U326-$F326)+24,(U326-$F326))))</f>
        <v/>
      </c>
      <c r="BP326" s="62" t="str">
        <f t="shared" ref="BP326:BP389" si="122">IF(OR(ISBLANK(V326),ISBLANK(U326)),"",(IF(V326&lt;$U326,(V326-$U326)+24,(V326-$U326))))</f>
        <v/>
      </c>
      <c r="BQ326" s="62" t="str">
        <f t="shared" ref="BQ326:BQ389" si="123">IF(OR(ISBLANK(W326),ISBLANK(V326)),"",(IF(W326&lt;$V326,(W326-$V326)+24,(W326-$V326))))</f>
        <v/>
      </c>
      <c r="BR326" s="62" t="str">
        <f t="shared" ref="BR326:BR389" si="124">IF(OR(ISBLANK(X326),ISBLANK(W326)),"",(IF(X326&lt;$W326,(X326-$W326)+24,(X326-$W326))))</f>
        <v/>
      </c>
      <c r="BS326" s="62" t="str">
        <f t="shared" ref="BS326:BS389" si="125">IF(OR(ISBLANK(Y326),ISBLANK(X326)),"",(IF(Y326&lt;$X326,(Y326-$X326)+24,(Y326-$X326))))</f>
        <v/>
      </c>
      <c r="BT326" s="62" t="str">
        <f t="shared" ref="BT326:BT389" si="126">IF(OR(ISBLANK(Y326),ISBLANK(W326)),"",(IF(Y326&lt;$W326,(Y326-$W326)+24,(Y326-$W326))))</f>
        <v/>
      </c>
      <c r="BU326" s="62" t="str">
        <f t="shared" ref="BU326:BU389" si="127">IF(OR(ISBLANK(Y326),ISBLANK(F326)),"",(IF(Y326&lt;$F326,(Y326-$F326)+24,(Y326-$F326))))</f>
        <v/>
      </c>
      <c r="BV326" s="62" t="str">
        <f t="shared" ref="BV326:BV389" si="128">IF(OR(ISBLANK(V326),ISBLANK(F326)),"",(IF(V326&lt;$F326,(V326-$F326)+24,(V326-$F326))))</f>
        <v/>
      </c>
      <c r="BW326" s="62" t="str">
        <f t="shared" ref="BW326:BW389" si="129">IF(OR(ISBLANK(Y326),ISBLANK(V326)),"",(IF(Y326&lt;$V326,(Y326-$V326)+24,(Y326-$V326))))</f>
        <v/>
      </c>
    </row>
    <row r="327" spans="1:75" s="13" customFormat="1" ht="38.25" customHeight="1" thickBot="1">
      <c r="A327" s="49">
        <f t="shared" ref="A327:A390" si="130">+$A$5</f>
        <v>0</v>
      </c>
      <c r="B327" s="49" t="str">
        <f t="shared" ref="B327:B390" si="131">+$B$5</f>
        <v>1-25</v>
      </c>
      <c r="C327" s="34"/>
      <c r="D327" s="92" t="str">
        <f>$A327&amp;"-"&amp;$B327&amp;"-"&amp;TEXT(ROWS(D$5:D327),"000")</f>
        <v>0-1-25-323</v>
      </c>
      <c r="E327" s="4"/>
      <c r="F327" s="4"/>
      <c r="G327" s="4"/>
      <c r="H327" s="4"/>
      <c r="I327" s="27"/>
      <c r="J327" s="4"/>
      <c r="K327" s="4"/>
      <c r="L327" s="4"/>
      <c r="M327" s="4"/>
      <c r="N327" s="57"/>
      <c r="O327" s="61"/>
      <c r="P327" s="63"/>
      <c r="Q327" s="68"/>
      <c r="R327" s="68"/>
      <c r="S327" s="68"/>
      <c r="T327" s="68"/>
      <c r="U327" s="70"/>
      <c r="V327" s="70"/>
      <c r="W327" s="70"/>
      <c r="X327" s="70"/>
      <c r="Y327" s="70"/>
      <c r="Z327" s="70"/>
      <c r="AA327" s="70"/>
      <c r="AB327" s="70"/>
      <c r="AC327" s="62" t="str">
        <f t="shared" si="115"/>
        <v/>
      </c>
      <c r="AD327" s="62" t="str">
        <f t="shared" si="116"/>
        <v/>
      </c>
      <c r="AE327" s="62" t="str">
        <f t="shared" si="117"/>
        <v/>
      </c>
      <c r="AF327" s="62" t="str">
        <f t="shared" si="118"/>
        <v/>
      </c>
      <c r="AG327" s="62" t="str">
        <f t="shared" si="119"/>
        <v/>
      </c>
      <c r="AH327" s="63" t="str">
        <f>IF(AG327&lt;'Patient Data'!$AS$4,"Labs complete w/in 45 minutes","")</f>
        <v/>
      </c>
      <c r="AI327" s="62" t="str">
        <f t="shared" si="120"/>
        <v/>
      </c>
      <c r="AJ327" s="63" t="str">
        <f>IF(AI327&lt;'Patient Data'!$AU$4,"tPA w/in 60 minutes","")</f>
        <v/>
      </c>
      <c r="AK327" s="63" t="str">
        <f>IF(AY327&lt;'Patient Data'!$AY$4,"tPA w/in 3 hours","")</f>
        <v/>
      </c>
      <c r="AL327" s="63" t="str">
        <f>IF(AR327&lt;'Patient Data'!$AR$4,"LSN within 3.5 hours","")</f>
        <v/>
      </c>
      <c r="AM327" s="63" t="str">
        <f t="shared" si="111"/>
        <v>-0-0-1-25-323</v>
      </c>
      <c r="AR327" s="18" t="str">
        <f t="shared" si="112"/>
        <v/>
      </c>
      <c r="AS327" s="18" t="str">
        <f>IF(L327="","",AG327-'Patient Data'!$AS$4)</f>
        <v/>
      </c>
      <c r="AT327" s="19"/>
      <c r="AU327" s="18" t="str">
        <f>IF(M327="","",AI327-'Patient Data'!$AU$4)</f>
        <v/>
      </c>
      <c r="AW327" s="19"/>
      <c r="AX327" s="18" t="str">
        <f t="shared" si="113"/>
        <v/>
      </c>
      <c r="AY327" s="18" t="str">
        <f t="shared" si="114"/>
        <v/>
      </c>
      <c r="AZ327" s="19"/>
      <c r="BO327" s="62" t="str">
        <f t="shared" si="121"/>
        <v/>
      </c>
      <c r="BP327" s="62" t="str">
        <f t="shared" si="122"/>
        <v/>
      </c>
      <c r="BQ327" s="62" t="str">
        <f t="shared" si="123"/>
        <v/>
      </c>
      <c r="BR327" s="62" t="str">
        <f t="shared" si="124"/>
        <v/>
      </c>
      <c r="BS327" s="62" t="str">
        <f t="shared" si="125"/>
        <v/>
      </c>
      <c r="BT327" s="62" t="str">
        <f t="shared" si="126"/>
        <v/>
      </c>
      <c r="BU327" s="62" t="str">
        <f t="shared" si="127"/>
        <v/>
      </c>
      <c r="BV327" s="62" t="str">
        <f t="shared" si="128"/>
        <v/>
      </c>
      <c r="BW327" s="62" t="str">
        <f t="shared" si="129"/>
        <v/>
      </c>
    </row>
    <row r="328" spans="1:75" s="13" customFormat="1" ht="38.25" customHeight="1" thickBot="1">
      <c r="A328" s="49">
        <f t="shared" si="130"/>
        <v>0</v>
      </c>
      <c r="B328" s="49" t="str">
        <f t="shared" si="131"/>
        <v>1-25</v>
      </c>
      <c r="C328" s="34"/>
      <c r="D328" s="92" t="str">
        <f>$A328&amp;"-"&amp;$B328&amp;"-"&amp;TEXT(ROWS(D$5:D328),"000")</f>
        <v>0-1-25-324</v>
      </c>
      <c r="E328" s="4"/>
      <c r="F328" s="4"/>
      <c r="G328" s="4"/>
      <c r="H328" s="4"/>
      <c r="I328" s="27"/>
      <c r="J328" s="4"/>
      <c r="K328" s="4"/>
      <c r="L328" s="4"/>
      <c r="M328" s="4"/>
      <c r="N328" s="57"/>
      <c r="O328" s="61"/>
      <c r="P328" s="63"/>
      <c r="Q328" s="68"/>
      <c r="R328" s="68"/>
      <c r="S328" s="68"/>
      <c r="T328" s="68"/>
      <c r="U328" s="70"/>
      <c r="V328" s="70"/>
      <c r="W328" s="70"/>
      <c r="X328" s="70"/>
      <c r="Y328" s="70"/>
      <c r="Z328" s="70"/>
      <c r="AA328" s="70"/>
      <c r="AB328" s="70"/>
      <c r="AC328" s="62" t="str">
        <f t="shared" si="115"/>
        <v/>
      </c>
      <c r="AD328" s="62" t="str">
        <f t="shared" si="116"/>
        <v/>
      </c>
      <c r="AE328" s="62" t="str">
        <f t="shared" si="117"/>
        <v/>
      </c>
      <c r="AF328" s="62" t="str">
        <f t="shared" si="118"/>
        <v/>
      </c>
      <c r="AG328" s="62" t="str">
        <f t="shared" si="119"/>
        <v/>
      </c>
      <c r="AH328" s="63" t="str">
        <f>IF(AG328&lt;'Patient Data'!$AS$4,"Labs complete w/in 45 minutes","")</f>
        <v/>
      </c>
      <c r="AI328" s="62" t="str">
        <f t="shared" si="120"/>
        <v/>
      </c>
      <c r="AJ328" s="63" t="str">
        <f>IF(AI328&lt;'Patient Data'!$AU$4,"tPA w/in 60 minutes","")</f>
        <v/>
      </c>
      <c r="AK328" s="63" t="str">
        <f>IF(AY328&lt;'Patient Data'!$AY$4,"tPA w/in 3 hours","")</f>
        <v/>
      </c>
      <c r="AL328" s="63" t="str">
        <f>IF(AR328&lt;'Patient Data'!$AR$4,"LSN within 3.5 hours","")</f>
        <v/>
      </c>
      <c r="AM328" s="63" t="str">
        <f t="shared" si="111"/>
        <v>-0-0-1-25-324</v>
      </c>
      <c r="AR328" s="18" t="str">
        <f t="shared" si="112"/>
        <v/>
      </c>
      <c r="AS328" s="18" t="str">
        <f>IF(L328="","",AG328-'Patient Data'!$AS$4)</f>
        <v/>
      </c>
      <c r="AT328" s="19"/>
      <c r="AU328" s="18" t="str">
        <f>IF(M328="","",AI328-'Patient Data'!$AU$4)</f>
        <v/>
      </c>
      <c r="AW328" s="19"/>
      <c r="AX328" s="18" t="str">
        <f t="shared" si="113"/>
        <v/>
      </c>
      <c r="AY328" s="18" t="str">
        <f t="shared" si="114"/>
        <v/>
      </c>
      <c r="AZ328" s="19"/>
      <c r="BO328" s="62" t="str">
        <f t="shared" si="121"/>
        <v/>
      </c>
      <c r="BP328" s="62" t="str">
        <f t="shared" si="122"/>
        <v/>
      </c>
      <c r="BQ328" s="62" t="str">
        <f t="shared" si="123"/>
        <v/>
      </c>
      <c r="BR328" s="62" t="str">
        <f t="shared" si="124"/>
        <v/>
      </c>
      <c r="BS328" s="62" t="str">
        <f t="shared" si="125"/>
        <v/>
      </c>
      <c r="BT328" s="62" t="str">
        <f t="shared" si="126"/>
        <v/>
      </c>
      <c r="BU328" s="62" t="str">
        <f t="shared" si="127"/>
        <v/>
      </c>
      <c r="BV328" s="62" t="str">
        <f t="shared" si="128"/>
        <v/>
      </c>
      <c r="BW328" s="62" t="str">
        <f t="shared" si="129"/>
        <v/>
      </c>
    </row>
    <row r="329" spans="1:75" s="13" customFormat="1" ht="38.25" customHeight="1" thickBot="1">
      <c r="A329" s="49">
        <f t="shared" si="130"/>
        <v>0</v>
      </c>
      <c r="B329" s="49" t="str">
        <f t="shared" si="131"/>
        <v>1-25</v>
      </c>
      <c r="C329" s="34"/>
      <c r="D329" s="92" t="str">
        <f>$A329&amp;"-"&amp;$B329&amp;"-"&amp;TEXT(ROWS(D$5:D329),"000")</f>
        <v>0-1-25-325</v>
      </c>
      <c r="E329" s="4"/>
      <c r="F329" s="4"/>
      <c r="G329" s="4"/>
      <c r="H329" s="4"/>
      <c r="I329" s="27"/>
      <c r="J329" s="4"/>
      <c r="K329" s="4"/>
      <c r="L329" s="4"/>
      <c r="M329" s="4"/>
      <c r="N329" s="57"/>
      <c r="O329" s="61"/>
      <c r="P329" s="63"/>
      <c r="Q329" s="68"/>
      <c r="R329" s="68"/>
      <c r="S329" s="68"/>
      <c r="T329" s="68"/>
      <c r="U329" s="70"/>
      <c r="V329" s="70"/>
      <c r="W329" s="70"/>
      <c r="X329" s="70"/>
      <c r="Y329" s="70"/>
      <c r="Z329" s="70"/>
      <c r="AA329" s="70"/>
      <c r="AB329" s="70"/>
      <c r="AC329" s="62" t="str">
        <f t="shared" si="115"/>
        <v/>
      </c>
      <c r="AD329" s="62" t="str">
        <f t="shared" si="116"/>
        <v/>
      </c>
      <c r="AE329" s="62" t="str">
        <f t="shared" si="117"/>
        <v/>
      </c>
      <c r="AF329" s="62" t="str">
        <f t="shared" si="118"/>
        <v/>
      </c>
      <c r="AG329" s="62" t="str">
        <f t="shared" si="119"/>
        <v/>
      </c>
      <c r="AH329" s="63" t="str">
        <f>IF(AG329&lt;'Patient Data'!$AS$4,"Labs complete w/in 45 minutes","")</f>
        <v/>
      </c>
      <c r="AI329" s="62" t="str">
        <f t="shared" si="120"/>
        <v/>
      </c>
      <c r="AJ329" s="63" t="str">
        <f>IF(AI329&lt;'Patient Data'!$AU$4,"tPA w/in 60 minutes","")</f>
        <v/>
      </c>
      <c r="AK329" s="63" t="str">
        <f>IF(AY329&lt;'Patient Data'!$AY$4,"tPA w/in 3 hours","")</f>
        <v/>
      </c>
      <c r="AL329" s="63" t="str">
        <f>IF(AR329&lt;'Patient Data'!$AR$4,"LSN within 3.5 hours","")</f>
        <v/>
      </c>
      <c r="AM329" s="63" t="str">
        <f t="shared" si="111"/>
        <v>-0-0-1-25-325</v>
      </c>
      <c r="AR329" s="18" t="str">
        <f t="shared" si="112"/>
        <v/>
      </c>
      <c r="AS329" s="18" t="str">
        <f>IF(L329="","",AG329-'Patient Data'!$AS$4)</f>
        <v/>
      </c>
      <c r="AT329" s="19"/>
      <c r="AU329" s="18" t="str">
        <f>IF(M329="","",AI329-'Patient Data'!$AU$4)</f>
        <v/>
      </c>
      <c r="AW329" s="19"/>
      <c r="AX329" s="18" t="str">
        <f t="shared" si="113"/>
        <v/>
      </c>
      <c r="AY329" s="18" t="str">
        <f t="shared" si="114"/>
        <v/>
      </c>
      <c r="AZ329" s="19"/>
      <c r="BO329" s="62" t="str">
        <f t="shared" si="121"/>
        <v/>
      </c>
      <c r="BP329" s="62" t="str">
        <f t="shared" si="122"/>
        <v/>
      </c>
      <c r="BQ329" s="62" t="str">
        <f t="shared" si="123"/>
        <v/>
      </c>
      <c r="BR329" s="62" t="str">
        <f t="shared" si="124"/>
        <v/>
      </c>
      <c r="BS329" s="62" t="str">
        <f t="shared" si="125"/>
        <v/>
      </c>
      <c r="BT329" s="62" t="str">
        <f t="shared" si="126"/>
        <v/>
      </c>
      <c r="BU329" s="62" t="str">
        <f t="shared" si="127"/>
        <v/>
      </c>
      <c r="BV329" s="62" t="str">
        <f t="shared" si="128"/>
        <v/>
      </c>
      <c r="BW329" s="62" t="str">
        <f t="shared" si="129"/>
        <v/>
      </c>
    </row>
    <row r="330" spans="1:75" s="13" customFormat="1" ht="38.25" customHeight="1" thickBot="1">
      <c r="A330" s="49">
        <f t="shared" si="130"/>
        <v>0</v>
      </c>
      <c r="B330" s="49" t="str">
        <f t="shared" si="131"/>
        <v>1-25</v>
      </c>
      <c r="C330" s="34"/>
      <c r="D330" s="92" t="str">
        <f>$A330&amp;"-"&amp;$B330&amp;"-"&amp;TEXT(ROWS(D$5:D330),"000")</f>
        <v>0-1-25-326</v>
      </c>
      <c r="E330" s="4"/>
      <c r="F330" s="4"/>
      <c r="G330" s="4"/>
      <c r="H330" s="4"/>
      <c r="I330" s="27"/>
      <c r="J330" s="4"/>
      <c r="K330" s="4"/>
      <c r="L330" s="4"/>
      <c r="M330" s="4"/>
      <c r="N330" s="57"/>
      <c r="O330" s="61"/>
      <c r="P330" s="63"/>
      <c r="Q330" s="68"/>
      <c r="R330" s="68"/>
      <c r="S330" s="68"/>
      <c r="T330" s="68"/>
      <c r="U330" s="70"/>
      <c r="V330" s="70"/>
      <c r="W330" s="70"/>
      <c r="X330" s="70"/>
      <c r="Y330" s="70"/>
      <c r="Z330" s="70"/>
      <c r="AA330" s="70"/>
      <c r="AB330" s="70"/>
      <c r="AC330" s="62" t="str">
        <f t="shared" si="115"/>
        <v/>
      </c>
      <c r="AD330" s="62" t="str">
        <f t="shared" si="116"/>
        <v/>
      </c>
      <c r="AE330" s="62" t="str">
        <f t="shared" si="117"/>
        <v/>
      </c>
      <c r="AF330" s="62" t="str">
        <f t="shared" si="118"/>
        <v/>
      </c>
      <c r="AG330" s="62" t="str">
        <f t="shared" si="119"/>
        <v/>
      </c>
      <c r="AH330" s="63" t="str">
        <f>IF(AG330&lt;'Patient Data'!$AS$4,"Labs complete w/in 45 minutes","")</f>
        <v/>
      </c>
      <c r="AI330" s="62" t="str">
        <f t="shared" si="120"/>
        <v/>
      </c>
      <c r="AJ330" s="63" t="str">
        <f>IF(AI330&lt;'Patient Data'!$AU$4,"tPA w/in 60 minutes","")</f>
        <v/>
      </c>
      <c r="AK330" s="63" t="str">
        <f>IF(AY330&lt;'Patient Data'!$AY$4,"tPA w/in 3 hours","")</f>
        <v/>
      </c>
      <c r="AL330" s="63" t="str">
        <f>IF(AR330&lt;'Patient Data'!$AR$4,"LSN within 3.5 hours","")</f>
        <v/>
      </c>
      <c r="AM330" s="63" t="str">
        <f t="shared" si="111"/>
        <v>-0-0-1-25-326</v>
      </c>
      <c r="AR330" s="18" t="str">
        <f t="shared" si="112"/>
        <v/>
      </c>
      <c r="AS330" s="18" t="str">
        <f>IF(L330="","",AG330-'Patient Data'!$AS$4)</f>
        <v/>
      </c>
      <c r="AT330" s="19"/>
      <c r="AU330" s="18" t="str">
        <f>IF(M330="","",AI330-'Patient Data'!$AU$4)</f>
        <v/>
      </c>
      <c r="AW330" s="19"/>
      <c r="AX330" s="18" t="str">
        <f t="shared" si="113"/>
        <v/>
      </c>
      <c r="AY330" s="18" t="str">
        <f t="shared" si="114"/>
        <v/>
      </c>
      <c r="AZ330" s="19"/>
      <c r="BO330" s="62" t="str">
        <f t="shared" si="121"/>
        <v/>
      </c>
      <c r="BP330" s="62" t="str">
        <f t="shared" si="122"/>
        <v/>
      </c>
      <c r="BQ330" s="62" t="str">
        <f t="shared" si="123"/>
        <v/>
      </c>
      <c r="BR330" s="62" t="str">
        <f t="shared" si="124"/>
        <v/>
      </c>
      <c r="BS330" s="62" t="str">
        <f t="shared" si="125"/>
        <v/>
      </c>
      <c r="BT330" s="62" t="str">
        <f t="shared" si="126"/>
        <v/>
      </c>
      <c r="BU330" s="62" t="str">
        <f t="shared" si="127"/>
        <v/>
      </c>
      <c r="BV330" s="62" t="str">
        <f t="shared" si="128"/>
        <v/>
      </c>
      <c r="BW330" s="62" t="str">
        <f t="shared" si="129"/>
        <v/>
      </c>
    </row>
    <row r="331" spans="1:75" s="13" customFormat="1" ht="38.25" customHeight="1" thickBot="1">
      <c r="A331" s="49">
        <f t="shared" si="130"/>
        <v>0</v>
      </c>
      <c r="B331" s="49" t="str">
        <f t="shared" si="131"/>
        <v>1-25</v>
      </c>
      <c r="C331" s="34"/>
      <c r="D331" s="92" t="str">
        <f>$A331&amp;"-"&amp;$B331&amp;"-"&amp;TEXT(ROWS(D$5:D331),"000")</f>
        <v>0-1-25-327</v>
      </c>
      <c r="E331" s="4"/>
      <c r="F331" s="4"/>
      <c r="G331" s="4"/>
      <c r="H331" s="4"/>
      <c r="I331" s="27"/>
      <c r="J331" s="4"/>
      <c r="K331" s="4"/>
      <c r="L331" s="4"/>
      <c r="M331" s="4"/>
      <c r="N331" s="57"/>
      <c r="O331" s="61"/>
      <c r="P331" s="63"/>
      <c r="Q331" s="68"/>
      <c r="R331" s="68"/>
      <c r="S331" s="68"/>
      <c r="T331" s="68"/>
      <c r="U331" s="70"/>
      <c r="V331" s="70"/>
      <c r="W331" s="70"/>
      <c r="X331" s="70"/>
      <c r="Y331" s="70"/>
      <c r="Z331" s="70"/>
      <c r="AA331" s="70"/>
      <c r="AB331" s="70"/>
      <c r="AC331" s="62" t="str">
        <f t="shared" si="115"/>
        <v/>
      </c>
      <c r="AD331" s="62" t="str">
        <f t="shared" si="116"/>
        <v/>
      </c>
      <c r="AE331" s="62" t="str">
        <f t="shared" si="117"/>
        <v/>
      </c>
      <c r="AF331" s="62" t="str">
        <f t="shared" si="118"/>
        <v/>
      </c>
      <c r="AG331" s="62" t="str">
        <f t="shared" si="119"/>
        <v/>
      </c>
      <c r="AH331" s="63" t="str">
        <f>IF(AG331&lt;'Patient Data'!$AS$4,"Labs complete w/in 45 minutes","")</f>
        <v/>
      </c>
      <c r="AI331" s="62" t="str">
        <f t="shared" si="120"/>
        <v/>
      </c>
      <c r="AJ331" s="63" t="str">
        <f>IF(AI331&lt;'Patient Data'!$AU$4,"tPA w/in 60 minutes","")</f>
        <v/>
      </c>
      <c r="AK331" s="63" t="str">
        <f>IF(AY331&lt;'Patient Data'!$AY$4,"tPA w/in 3 hours","")</f>
        <v/>
      </c>
      <c r="AL331" s="63" t="str">
        <f>IF(AR331&lt;'Patient Data'!$AR$4,"LSN within 3.5 hours","")</f>
        <v/>
      </c>
      <c r="AM331" s="63" t="str">
        <f t="shared" si="111"/>
        <v>-0-0-1-25-327</v>
      </c>
      <c r="AR331" s="18" t="str">
        <f t="shared" si="112"/>
        <v/>
      </c>
      <c r="AS331" s="18" t="str">
        <f>IF(L331="","",AG331-'Patient Data'!$AS$4)</f>
        <v/>
      </c>
      <c r="AT331" s="19"/>
      <c r="AU331" s="18" t="str">
        <f>IF(M331="","",AI331-'Patient Data'!$AU$4)</f>
        <v/>
      </c>
      <c r="AW331" s="19"/>
      <c r="AX331" s="18" t="str">
        <f t="shared" si="113"/>
        <v/>
      </c>
      <c r="AY331" s="18" t="str">
        <f t="shared" si="114"/>
        <v/>
      </c>
      <c r="AZ331" s="19"/>
      <c r="BO331" s="62" t="str">
        <f t="shared" si="121"/>
        <v/>
      </c>
      <c r="BP331" s="62" t="str">
        <f t="shared" si="122"/>
        <v/>
      </c>
      <c r="BQ331" s="62" t="str">
        <f t="shared" si="123"/>
        <v/>
      </c>
      <c r="BR331" s="62" t="str">
        <f t="shared" si="124"/>
        <v/>
      </c>
      <c r="BS331" s="62" t="str">
        <f t="shared" si="125"/>
        <v/>
      </c>
      <c r="BT331" s="62" t="str">
        <f t="shared" si="126"/>
        <v/>
      </c>
      <c r="BU331" s="62" t="str">
        <f t="shared" si="127"/>
        <v/>
      </c>
      <c r="BV331" s="62" t="str">
        <f t="shared" si="128"/>
        <v/>
      </c>
      <c r="BW331" s="62" t="str">
        <f t="shared" si="129"/>
        <v/>
      </c>
    </row>
    <row r="332" spans="1:75" s="13" customFormat="1" ht="38.25" customHeight="1" thickBot="1">
      <c r="A332" s="49">
        <f t="shared" si="130"/>
        <v>0</v>
      </c>
      <c r="B332" s="49" t="str">
        <f t="shared" si="131"/>
        <v>1-25</v>
      </c>
      <c r="C332" s="34"/>
      <c r="D332" s="92" t="str">
        <f>$A332&amp;"-"&amp;$B332&amp;"-"&amp;TEXT(ROWS(D$5:D332),"000")</f>
        <v>0-1-25-328</v>
      </c>
      <c r="E332" s="4"/>
      <c r="F332" s="4"/>
      <c r="G332" s="4"/>
      <c r="H332" s="4"/>
      <c r="I332" s="27"/>
      <c r="J332" s="4"/>
      <c r="K332" s="4"/>
      <c r="L332" s="4"/>
      <c r="M332" s="4"/>
      <c r="N332" s="57"/>
      <c r="O332" s="61"/>
      <c r="P332" s="63"/>
      <c r="Q332" s="68"/>
      <c r="R332" s="68"/>
      <c r="S332" s="68"/>
      <c r="T332" s="68"/>
      <c r="U332" s="70"/>
      <c r="V332" s="70"/>
      <c r="W332" s="70"/>
      <c r="X332" s="70"/>
      <c r="Y332" s="70"/>
      <c r="Z332" s="70"/>
      <c r="AA332" s="70"/>
      <c r="AB332" s="70"/>
      <c r="AC332" s="62" t="str">
        <f t="shared" si="115"/>
        <v/>
      </c>
      <c r="AD332" s="62" t="str">
        <f t="shared" si="116"/>
        <v/>
      </c>
      <c r="AE332" s="62" t="str">
        <f t="shared" si="117"/>
        <v/>
      </c>
      <c r="AF332" s="62" t="str">
        <f t="shared" si="118"/>
        <v/>
      </c>
      <c r="AG332" s="62" t="str">
        <f t="shared" si="119"/>
        <v/>
      </c>
      <c r="AH332" s="63" t="str">
        <f>IF(AG332&lt;'Patient Data'!$AS$4,"Labs complete w/in 45 minutes","")</f>
        <v/>
      </c>
      <c r="AI332" s="62" t="str">
        <f t="shared" si="120"/>
        <v/>
      </c>
      <c r="AJ332" s="63" t="str">
        <f>IF(AI332&lt;'Patient Data'!$AU$4,"tPA w/in 60 minutes","")</f>
        <v/>
      </c>
      <c r="AK332" s="63" t="str">
        <f>IF(AY332&lt;'Patient Data'!$AY$4,"tPA w/in 3 hours","")</f>
        <v/>
      </c>
      <c r="AL332" s="63" t="str">
        <f>IF(AR332&lt;'Patient Data'!$AR$4,"LSN within 3.5 hours","")</f>
        <v/>
      </c>
      <c r="AM332" s="63" t="str">
        <f t="shared" si="111"/>
        <v>-0-0-1-25-328</v>
      </c>
      <c r="AR332" s="18" t="str">
        <f t="shared" si="112"/>
        <v/>
      </c>
      <c r="AS332" s="18" t="str">
        <f>IF(L332="","",AG332-'Patient Data'!$AS$4)</f>
        <v/>
      </c>
      <c r="AT332" s="19"/>
      <c r="AU332" s="18" t="str">
        <f>IF(M332="","",AI332-'Patient Data'!$AU$4)</f>
        <v/>
      </c>
      <c r="AW332" s="19"/>
      <c r="AX332" s="18" t="str">
        <f t="shared" si="113"/>
        <v/>
      </c>
      <c r="AY332" s="18" t="str">
        <f t="shared" si="114"/>
        <v/>
      </c>
      <c r="AZ332" s="19"/>
      <c r="BO332" s="62" t="str">
        <f t="shared" si="121"/>
        <v/>
      </c>
      <c r="BP332" s="62" t="str">
        <f t="shared" si="122"/>
        <v/>
      </c>
      <c r="BQ332" s="62" t="str">
        <f t="shared" si="123"/>
        <v/>
      </c>
      <c r="BR332" s="62" t="str">
        <f t="shared" si="124"/>
        <v/>
      </c>
      <c r="BS332" s="62" t="str">
        <f t="shared" si="125"/>
        <v/>
      </c>
      <c r="BT332" s="62" t="str">
        <f t="shared" si="126"/>
        <v/>
      </c>
      <c r="BU332" s="62" t="str">
        <f t="shared" si="127"/>
        <v/>
      </c>
      <c r="BV332" s="62" t="str">
        <f t="shared" si="128"/>
        <v/>
      </c>
      <c r="BW332" s="62" t="str">
        <f t="shared" si="129"/>
        <v/>
      </c>
    </row>
    <row r="333" spans="1:75" s="13" customFormat="1" ht="38.25" customHeight="1" thickBot="1">
      <c r="A333" s="49">
        <f t="shared" si="130"/>
        <v>0</v>
      </c>
      <c r="B333" s="49" t="str">
        <f t="shared" si="131"/>
        <v>1-25</v>
      </c>
      <c r="C333" s="34"/>
      <c r="D333" s="92" t="str">
        <f>$A333&amp;"-"&amp;$B333&amp;"-"&amp;TEXT(ROWS(D$5:D333),"000")</f>
        <v>0-1-25-329</v>
      </c>
      <c r="E333" s="4"/>
      <c r="F333" s="4"/>
      <c r="G333" s="4"/>
      <c r="H333" s="4"/>
      <c r="I333" s="27"/>
      <c r="J333" s="4"/>
      <c r="K333" s="4"/>
      <c r="L333" s="4"/>
      <c r="M333" s="4"/>
      <c r="N333" s="57"/>
      <c r="O333" s="61"/>
      <c r="P333" s="63"/>
      <c r="Q333" s="68"/>
      <c r="R333" s="68"/>
      <c r="S333" s="68"/>
      <c r="T333" s="68"/>
      <c r="U333" s="70"/>
      <c r="V333" s="70"/>
      <c r="W333" s="70"/>
      <c r="X333" s="70"/>
      <c r="Y333" s="70"/>
      <c r="Z333" s="70"/>
      <c r="AA333" s="70"/>
      <c r="AB333" s="70"/>
      <c r="AC333" s="62" t="str">
        <f t="shared" si="115"/>
        <v/>
      </c>
      <c r="AD333" s="62" t="str">
        <f t="shared" si="116"/>
        <v/>
      </c>
      <c r="AE333" s="62" t="str">
        <f t="shared" si="117"/>
        <v/>
      </c>
      <c r="AF333" s="62" t="str">
        <f t="shared" si="118"/>
        <v/>
      </c>
      <c r="AG333" s="62" t="str">
        <f t="shared" si="119"/>
        <v/>
      </c>
      <c r="AH333" s="63" t="str">
        <f>IF(AG333&lt;'Patient Data'!$AS$4,"Labs complete w/in 45 minutes","")</f>
        <v/>
      </c>
      <c r="AI333" s="62" t="str">
        <f t="shared" si="120"/>
        <v/>
      </c>
      <c r="AJ333" s="63" t="str">
        <f>IF(AI333&lt;'Patient Data'!$AU$4,"tPA w/in 60 minutes","")</f>
        <v/>
      </c>
      <c r="AK333" s="63" t="str">
        <f>IF(AY333&lt;'Patient Data'!$AY$4,"tPA w/in 3 hours","")</f>
        <v/>
      </c>
      <c r="AL333" s="63" t="str">
        <f>IF(AR333&lt;'Patient Data'!$AR$4,"LSN within 3.5 hours","")</f>
        <v/>
      </c>
      <c r="AM333" s="63" t="str">
        <f t="shared" si="111"/>
        <v>-0-0-1-25-329</v>
      </c>
      <c r="AR333" s="18" t="str">
        <f t="shared" si="112"/>
        <v/>
      </c>
      <c r="AS333" s="18" t="str">
        <f>IF(L333="","",AG333-'Patient Data'!$AS$4)</f>
        <v/>
      </c>
      <c r="AT333" s="19"/>
      <c r="AU333" s="18" t="str">
        <f>IF(M333="","",AI333-'Patient Data'!$AU$4)</f>
        <v/>
      </c>
      <c r="AW333" s="19"/>
      <c r="AX333" s="18" t="str">
        <f t="shared" si="113"/>
        <v/>
      </c>
      <c r="AY333" s="18" t="str">
        <f t="shared" si="114"/>
        <v/>
      </c>
      <c r="AZ333" s="19"/>
      <c r="BO333" s="62" t="str">
        <f t="shared" si="121"/>
        <v/>
      </c>
      <c r="BP333" s="62" t="str">
        <f t="shared" si="122"/>
        <v/>
      </c>
      <c r="BQ333" s="62" t="str">
        <f t="shared" si="123"/>
        <v/>
      </c>
      <c r="BR333" s="62" t="str">
        <f t="shared" si="124"/>
        <v/>
      </c>
      <c r="BS333" s="62" t="str">
        <f t="shared" si="125"/>
        <v/>
      </c>
      <c r="BT333" s="62" t="str">
        <f t="shared" si="126"/>
        <v/>
      </c>
      <c r="BU333" s="62" t="str">
        <f t="shared" si="127"/>
        <v/>
      </c>
      <c r="BV333" s="62" t="str">
        <f t="shared" si="128"/>
        <v/>
      </c>
      <c r="BW333" s="62" t="str">
        <f t="shared" si="129"/>
        <v/>
      </c>
    </row>
    <row r="334" spans="1:75" s="13" customFormat="1" ht="38.25" customHeight="1" thickBot="1">
      <c r="A334" s="49">
        <f t="shared" si="130"/>
        <v>0</v>
      </c>
      <c r="B334" s="49" t="str">
        <f t="shared" si="131"/>
        <v>1-25</v>
      </c>
      <c r="C334" s="34"/>
      <c r="D334" s="92" t="str">
        <f>$A334&amp;"-"&amp;$B334&amp;"-"&amp;TEXT(ROWS(D$5:D334),"000")</f>
        <v>0-1-25-330</v>
      </c>
      <c r="E334" s="4"/>
      <c r="F334" s="4"/>
      <c r="G334" s="4"/>
      <c r="H334" s="4"/>
      <c r="I334" s="27"/>
      <c r="J334" s="4"/>
      <c r="K334" s="4"/>
      <c r="L334" s="4"/>
      <c r="M334" s="4"/>
      <c r="N334" s="57"/>
      <c r="O334" s="61"/>
      <c r="P334" s="63"/>
      <c r="Q334" s="68"/>
      <c r="R334" s="68"/>
      <c r="S334" s="68"/>
      <c r="T334" s="68"/>
      <c r="U334" s="70"/>
      <c r="V334" s="70"/>
      <c r="W334" s="70"/>
      <c r="X334" s="70"/>
      <c r="Y334" s="70"/>
      <c r="Z334" s="70"/>
      <c r="AA334" s="70"/>
      <c r="AB334" s="70"/>
      <c r="AC334" s="62" t="str">
        <f t="shared" si="115"/>
        <v/>
      </c>
      <c r="AD334" s="62" t="str">
        <f t="shared" si="116"/>
        <v/>
      </c>
      <c r="AE334" s="62" t="str">
        <f t="shared" si="117"/>
        <v/>
      </c>
      <c r="AF334" s="62" t="str">
        <f t="shared" si="118"/>
        <v/>
      </c>
      <c r="AG334" s="62" t="str">
        <f t="shared" si="119"/>
        <v/>
      </c>
      <c r="AH334" s="63" t="str">
        <f>IF(AG334&lt;'Patient Data'!$AS$4,"Labs complete w/in 45 minutes","")</f>
        <v/>
      </c>
      <c r="AI334" s="62" t="str">
        <f t="shared" si="120"/>
        <v/>
      </c>
      <c r="AJ334" s="63" t="str">
        <f>IF(AI334&lt;'Patient Data'!$AU$4,"tPA w/in 60 minutes","")</f>
        <v/>
      </c>
      <c r="AK334" s="63" t="str">
        <f>IF(AY334&lt;'Patient Data'!$AY$4,"tPA w/in 3 hours","")</f>
        <v/>
      </c>
      <c r="AL334" s="63" t="str">
        <f>IF(AR334&lt;'Patient Data'!$AR$4,"LSN within 3.5 hours","")</f>
        <v/>
      </c>
      <c r="AM334" s="63" t="str">
        <f t="shared" si="111"/>
        <v>-0-0-1-25-330</v>
      </c>
      <c r="AR334" s="18" t="str">
        <f t="shared" si="112"/>
        <v/>
      </c>
      <c r="AS334" s="18" t="str">
        <f>IF(L334="","",AG334-'Patient Data'!$AS$4)</f>
        <v/>
      </c>
      <c r="AT334" s="19"/>
      <c r="AU334" s="18" t="str">
        <f>IF(M334="","",AI334-'Patient Data'!$AU$4)</f>
        <v/>
      </c>
      <c r="AW334" s="19"/>
      <c r="AX334" s="18" t="str">
        <f t="shared" si="113"/>
        <v/>
      </c>
      <c r="AY334" s="18" t="str">
        <f t="shared" si="114"/>
        <v/>
      </c>
      <c r="AZ334" s="19"/>
      <c r="BO334" s="62" t="str">
        <f t="shared" si="121"/>
        <v/>
      </c>
      <c r="BP334" s="62" t="str">
        <f t="shared" si="122"/>
        <v/>
      </c>
      <c r="BQ334" s="62" t="str">
        <f t="shared" si="123"/>
        <v/>
      </c>
      <c r="BR334" s="62" t="str">
        <f t="shared" si="124"/>
        <v/>
      </c>
      <c r="BS334" s="62" t="str">
        <f t="shared" si="125"/>
        <v/>
      </c>
      <c r="BT334" s="62" t="str">
        <f t="shared" si="126"/>
        <v/>
      </c>
      <c r="BU334" s="62" t="str">
        <f t="shared" si="127"/>
        <v/>
      </c>
      <c r="BV334" s="62" t="str">
        <f t="shared" si="128"/>
        <v/>
      </c>
      <c r="BW334" s="62" t="str">
        <f t="shared" si="129"/>
        <v/>
      </c>
    </row>
    <row r="335" spans="1:75" s="13" customFormat="1" ht="38.25" customHeight="1" thickBot="1">
      <c r="A335" s="49">
        <f t="shared" si="130"/>
        <v>0</v>
      </c>
      <c r="B335" s="49" t="str">
        <f t="shared" si="131"/>
        <v>1-25</v>
      </c>
      <c r="C335" s="34"/>
      <c r="D335" s="92" t="str">
        <f>$A335&amp;"-"&amp;$B335&amp;"-"&amp;TEXT(ROWS(D$5:D335),"000")</f>
        <v>0-1-25-331</v>
      </c>
      <c r="E335" s="4"/>
      <c r="F335" s="4"/>
      <c r="G335" s="4"/>
      <c r="H335" s="4"/>
      <c r="I335" s="27"/>
      <c r="J335" s="4"/>
      <c r="K335" s="4"/>
      <c r="L335" s="4"/>
      <c r="M335" s="4"/>
      <c r="N335" s="57"/>
      <c r="O335" s="61"/>
      <c r="P335" s="63"/>
      <c r="Q335" s="68"/>
      <c r="R335" s="68"/>
      <c r="S335" s="68"/>
      <c r="T335" s="68"/>
      <c r="U335" s="70"/>
      <c r="V335" s="70"/>
      <c r="W335" s="70"/>
      <c r="X335" s="70"/>
      <c r="Y335" s="70"/>
      <c r="Z335" s="70"/>
      <c r="AA335" s="70"/>
      <c r="AB335" s="70"/>
      <c r="AC335" s="62" t="str">
        <f t="shared" si="115"/>
        <v/>
      </c>
      <c r="AD335" s="62" t="str">
        <f t="shared" si="116"/>
        <v/>
      </c>
      <c r="AE335" s="62" t="str">
        <f t="shared" si="117"/>
        <v/>
      </c>
      <c r="AF335" s="62" t="str">
        <f t="shared" si="118"/>
        <v/>
      </c>
      <c r="AG335" s="62" t="str">
        <f t="shared" si="119"/>
        <v/>
      </c>
      <c r="AH335" s="63" t="str">
        <f>IF(AG335&lt;'Patient Data'!$AS$4,"Labs complete w/in 45 minutes","")</f>
        <v/>
      </c>
      <c r="AI335" s="62" t="str">
        <f t="shared" si="120"/>
        <v/>
      </c>
      <c r="AJ335" s="63" t="str">
        <f>IF(AI335&lt;'Patient Data'!$AU$4,"tPA w/in 60 minutes","")</f>
        <v/>
      </c>
      <c r="AK335" s="63" t="str">
        <f>IF(AY335&lt;'Patient Data'!$AY$4,"tPA w/in 3 hours","")</f>
        <v/>
      </c>
      <c r="AL335" s="63" t="str">
        <f>IF(AR335&lt;'Patient Data'!$AR$4,"LSN within 3.5 hours","")</f>
        <v/>
      </c>
      <c r="AM335" s="63" t="str">
        <f t="shared" si="111"/>
        <v>-0-0-1-25-331</v>
      </c>
      <c r="AR335" s="18" t="str">
        <f t="shared" si="112"/>
        <v/>
      </c>
      <c r="AS335" s="18" t="str">
        <f>IF(L335="","",AG335-'Patient Data'!$AS$4)</f>
        <v/>
      </c>
      <c r="AT335" s="19"/>
      <c r="AU335" s="18" t="str">
        <f>IF(M335="","",AI335-'Patient Data'!$AU$4)</f>
        <v/>
      </c>
      <c r="AW335" s="19"/>
      <c r="AX335" s="18" t="str">
        <f t="shared" si="113"/>
        <v/>
      </c>
      <c r="AY335" s="18" t="str">
        <f t="shared" si="114"/>
        <v/>
      </c>
      <c r="AZ335" s="19"/>
      <c r="BO335" s="62" t="str">
        <f t="shared" si="121"/>
        <v/>
      </c>
      <c r="BP335" s="62" t="str">
        <f t="shared" si="122"/>
        <v/>
      </c>
      <c r="BQ335" s="62" t="str">
        <f t="shared" si="123"/>
        <v/>
      </c>
      <c r="BR335" s="62" t="str">
        <f t="shared" si="124"/>
        <v/>
      </c>
      <c r="BS335" s="62" t="str">
        <f t="shared" si="125"/>
        <v/>
      </c>
      <c r="BT335" s="62" t="str">
        <f t="shared" si="126"/>
        <v/>
      </c>
      <c r="BU335" s="62" t="str">
        <f t="shared" si="127"/>
        <v/>
      </c>
      <c r="BV335" s="62" t="str">
        <f t="shared" si="128"/>
        <v/>
      </c>
      <c r="BW335" s="62" t="str">
        <f t="shared" si="129"/>
        <v/>
      </c>
    </row>
    <row r="336" spans="1:75" s="13" customFormat="1" ht="38.25" customHeight="1" thickBot="1">
      <c r="A336" s="49">
        <f t="shared" si="130"/>
        <v>0</v>
      </c>
      <c r="B336" s="49" t="str">
        <f t="shared" si="131"/>
        <v>1-25</v>
      </c>
      <c r="C336" s="34"/>
      <c r="D336" s="92" t="str">
        <f>$A336&amp;"-"&amp;$B336&amp;"-"&amp;TEXT(ROWS(D$5:D336),"000")</f>
        <v>0-1-25-332</v>
      </c>
      <c r="E336" s="4"/>
      <c r="F336" s="4"/>
      <c r="G336" s="4"/>
      <c r="H336" s="4"/>
      <c r="I336" s="27"/>
      <c r="J336" s="4"/>
      <c r="K336" s="4"/>
      <c r="L336" s="4"/>
      <c r="M336" s="4"/>
      <c r="N336" s="57"/>
      <c r="O336" s="61"/>
      <c r="P336" s="63"/>
      <c r="Q336" s="68"/>
      <c r="R336" s="68"/>
      <c r="S336" s="68"/>
      <c r="T336" s="68"/>
      <c r="U336" s="70"/>
      <c r="V336" s="70"/>
      <c r="W336" s="70"/>
      <c r="X336" s="70"/>
      <c r="Y336" s="70"/>
      <c r="Z336" s="70"/>
      <c r="AA336" s="70"/>
      <c r="AB336" s="70"/>
      <c r="AC336" s="62" t="str">
        <f t="shared" si="115"/>
        <v/>
      </c>
      <c r="AD336" s="62" t="str">
        <f t="shared" si="116"/>
        <v/>
      </c>
      <c r="AE336" s="62" t="str">
        <f t="shared" si="117"/>
        <v/>
      </c>
      <c r="AF336" s="62" t="str">
        <f t="shared" si="118"/>
        <v/>
      </c>
      <c r="AG336" s="62" t="str">
        <f t="shared" si="119"/>
        <v/>
      </c>
      <c r="AH336" s="63" t="str">
        <f>IF(AG336&lt;'Patient Data'!$AS$4,"Labs complete w/in 45 minutes","")</f>
        <v/>
      </c>
      <c r="AI336" s="62" t="str">
        <f t="shared" si="120"/>
        <v/>
      </c>
      <c r="AJ336" s="63" t="str">
        <f>IF(AI336&lt;'Patient Data'!$AU$4,"tPA w/in 60 minutes","")</f>
        <v/>
      </c>
      <c r="AK336" s="63" t="str">
        <f>IF(AY336&lt;'Patient Data'!$AY$4,"tPA w/in 3 hours","")</f>
        <v/>
      </c>
      <c r="AL336" s="63" t="str">
        <f>IF(AR336&lt;'Patient Data'!$AR$4,"LSN within 3.5 hours","")</f>
        <v/>
      </c>
      <c r="AM336" s="63" t="str">
        <f t="shared" si="111"/>
        <v>-0-0-1-25-332</v>
      </c>
      <c r="AR336" s="18" t="str">
        <f t="shared" si="112"/>
        <v/>
      </c>
      <c r="AS336" s="18" t="str">
        <f>IF(L336="","",AG336-'Patient Data'!$AS$4)</f>
        <v/>
      </c>
      <c r="AT336" s="19"/>
      <c r="AU336" s="18" t="str">
        <f>IF(M336="","",AI336-'Patient Data'!$AU$4)</f>
        <v/>
      </c>
      <c r="AW336" s="19"/>
      <c r="AX336" s="18" t="str">
        <f t="shared" si="113"/>
        <v/>
      </c>
      <c r="AY336" s="18" t="str">
        <f t="shared" si="114"/>
        <v/>
      </c>
      <c r="AZ336" s="19"/>
      <c r="BO336" s="62" t="str">
        <f t="shared" si="121"/>
        <v/>
      </c>
      <c r="BP336" s="62" t="str">
        <f t="shared" si="122"/>
        <v/>
      </c>
      <c r="BQ336" s="62" t="str">
        <f t="shared" si="123"/>
        <v/>
      </c>
      <c r="BR336" s="62" t="str">
        <f t="shared" si="124"/>
        <v/>
      </c>
      <c r="BS336" s="62" t="str">
        <f t="shared" si="125"/>
        <v/>
      </c>
      <c r="BT336" s="62" t="str">
        <f t="shared" si="126"/>
        <v/>
      </c>
      <c r="BU336" s="62" t="str">
        <f t="shared" si="127"/>
        <v/>
      </c>
      <c r="BV336" s="62" t="str">
        <f t="shared" si="128"/>
        <v/>
      </c>
      <c r="BW336" s="62" t="str">
        <f t="shared" si="129"/>
        <v/>
      </c>
    </row>
    <row r="337" spans="1:75" s="13" customFormat="1" ht="38.25" customHeight="1" thickBot="1">
      <c r="A337" s="49">
        <f t="shared" si="130"/>
        <v>0</v>
      </c>
      <c r="B337" s="49" t="str">
        <f t="shared" si="131"/>
        <v>1-25</v>
      </c>
      <c r="C337" s="34"/>
      <c r="D337" s="92" t="str">
        <f>$A337&amp;"-"&amp;$B337&amp;"-"&amp;TEXT(ROWS(D$5:D337),"000")</f>
        <v>0-1-25-333</v>
      </c>
      <c r="E337" s="4"/>
      <c r="F337" s="4"/>
      <c r="G337" s="4"/>
      <c r="H337" s="4"/>
      <c r="I337" s="27"/>
      <c r="J337" s="4"/>
      <c r="K337" s="4"/>
      <c r="L337" s="4"/>
      <c r="M337" s="4"/>
      <c r="N337" s="57"/>
      <c r="O337" s="61"/>
      <c r="P337" s="63"/>
      <c r="Q337" s="68"/>
      <c r="R337" s="68"/>
      <c r="S337" s="68"/>
      <c r="T337" s="68"/>
      <c r="U337" s="70"/>
      <c r="V337" s="70"/>
      <c r="W337" s="70"/>
      <c r="X337" s="70"/>
      <c r="Y337" s="70"/>
      <c r="Z337" s="70"/>
      <c r="AA337" s="70"/>
      <c r="AB337" s="70"/>
      <c r="AC337" s="62" t="str">
        <f t="shared" si="115"/>
        <v/>
      </c>
      <c r="AD337" s="62" t="str">
        <f t="shared" si="116"/>
        <v/>
      </c>
      <c r="AE337" s="62" t="str">
        <f t="shared" si="117"/>
        <v/>
      </c>
      <c r="AF337" s="62" t="str">
        <f t="shared" si="118"/>
        <v/>
      </c>
      <c r="AG337" s="62" t="str">
        <f t="shared" si="119"/>
        <v/>
      </c>
      <c r="AH337" s="63" t="str">
        <f>IF(AG337&lt;'Patient Data'!$AS$4,"Labs complete w/in 45 minutes","")</f>
        <v/>
      </c>
      <c r="AI337" s="62" t="str">
        <f t="shared" si="120"/>
        <v/>
      </c>
      <c r="AJ337" s="63" t="str">
        <f>IF(AI337&lt;'Patient Data'!$AU$4,"tPA w/in 60 minutes","")</f>
        <v/>
      </c>
      <c r="AK337" s="63" t="str">
        <f>IF(AY337&lt;'Patient Data'!$AY$4,"tPA w/in 3 hours","")</f>
        <v/>
      </c>
      <c r="AL337" s="63" t="str">
        <f>IF(AR337&lt;'Patient Data'!$AR$4,"LSN within 3.5 hours","")</f>
        <v/>
      </c>
      <c r="AM337" s="63" t="str">
        <f t="shared" si="111"/>
        <v>-0-0-1-25-333</v>
      </c>
      <c r="AR337" s="18" t="str">
        <f t="shared" si="112"/>
        <v/>
      </c>
      <c r="AS337" s="18" t="str">
        <f>IF(L337="","",AG337-'Patient Data'!$AS$4)</f>
        <v/>
      </c>
      <c r="AT337" s="19"/>
      <c r="AU337" s="18" t="str">
        <f>IF(M337="","",AI337-'Patient Data'!$AU$4)</f>
        <v/>
      </c>
      <c r="AW337" s="19"/>
      <c r="AX337" s="18" t="str">
        <f t="shared" si="113"/>
        <v/>
      </c>
      <c r="AY337" s="18" t="str">
        <f t="shared" si="114"/>
        <v/>
      </c>
      <c r="AZ337" s="19"/>
      <c r="BO337" s="62" t="str">
        <f t="shared" si="121"/>
        <v/>
      </c>
      <c r="BP337" s="62" t="str">
        <f t="shared" si="122"/>
        <v/>
      </c>
      <c r="BQ337" s="62" t="str">
        <f t="shared" si="123"/>
        <v/>
      </c>
      <c r="BR337" s="62" t="str">
        <f t="shared" si="124"/>
        <v/>
      </c>
      <c r="BS337" s="62" t="str">
        <f t="shared" si="125"/>
        <v/>
      </c>
      <c r="BT337" s="62" t="str">
        <f t="shared" si="126"/>
        <v/>
      </c>
      <c r="BU337" s="62" t="str">
        <f t="shared" si="127"/>
        <v/>
      </c>
      <c r="BV337" s="62" t="str">
        <f t="shared" si="128"/>
        <v/>
      </c>
      <c r="BW337" s="62" t="str">
        <f t="shared" si="129"/>
        <v/>
      </c>
    </row>
    <row r="338" spans="1:75" s="13" customFormat="1" ht="38.25" customHeight="1" thickBot="1">
      <c r="A338" s="49">
        <f t="shared" si="130"/>
        <v>0</v>
      </c>
      <c r="B338" s="49" t="str">
        <f t="shared" si="131"/>
        <v>1-25</v>
      </c>
      <c r="C338" s="34"/>
      <c r="D338" s="92" t="str">
        <f>$A338&amp;"-"&amp;$B338&amp;"-"&amp;TEXT(ROWS(D$5:D338),"000")</f>
        <v>0-1-25-334</v>
      </c>
      <c r="E338" s="4"/>
      <c r="F338" s="4"/>
      <c r="G338" s="4"/>
      <c r="H338" s="4"/>
      <c r="I338" s="27"/>
      <c r="J338" s="4"/>
      <c r="K338" s="4"/>
      <c r="L338" s="4"/>
      <c r="M338" s="4"/>
      <c r="N338" s="57"/>
      <c r="O338" s="61"/>
      <c r="P338" s="63"/>
      <c r="Q338" s="68"/>
      <c r="R338" s="68"/>
      <c r="S338" s="68"/>
      <c r="T338" s="68"/>
      <c r="U338" s="70"/>
      <c r="V338" s="70"/>
      <c r="W338" s="70"/>
      <c r="X338" s="70"/>
      <c r="Y338" s="70"/>
      <c r="Z338" s="70"/>
      <c r="AA338" s="70"/>
      <c r="AB338" s="70"/>
      <c r="AC338" s="62" t="str">
        <f t="shared" si="115"/>
        <v/>
      </c>
      <c r="AD338" s="62" t="str">
        <f t="shared" si="116"/>
        <v/>
      </c>
      <c r="AE338" s="62" t="str">
        <f t="shared" si="117"/>
        <v/>
      </c>
      <c r="AF338" s="62" t="str">
        <f t="shared" si="118"/>
        <v/>
      </c>
      <c r="AG338" s="62" t="str">
        <f t="shared" si="119"/>
        <v/>
      </c>
      <c r="AH338" s="63" t="str">
        <f>IF(AG338&lt;'Patient Data'!$AS$4,"Labs complete w/in 45 minutes","")</f>
        <v/>
      </c>
      <c r="AI338" s="62" t="str">
        <f t="shared" si="120"/>
        <v/>
      </c>
      <c r="AJ338" s="63" t="str">
        <f>IF(AI338&lt;'Patient Data'!$AU$4,"tPA w/in 60 minutes","")</f>
        <v/>
      </c>
      <c r="AK338" s="63" t="str">
        <f>IF(AY338&lt;'Patient Data'!$AY$4,"tPA w/in 3 hours","")</f>
        <v/>
      </c>
      <c r="AL338" s="63" t="str">
        <f>IF(AR338&lt;'Patient Data'!$AR$4,"LSN within 3.5 hours","")</f>
        <v/>
      </c>
      <c r="AM338" s="63" t="str">
        <f t="shared" si="111"/>
        <v>-0-0-1-25-334</v>
      </c>
      <c r="AR338" s="18" t="str">
        <f t="shared" si="112"/>
        <v/>
      </c>
      <c r="AS338" s="18" t="str">
        <f>IF(L338="","",AG338-'Patient Data'!$AS$4)</f>
        <v/>
      </c>
      <c r="AT338" s="19"/>
      <c r="AU338" s="18" t="str">
        <f>IF(M338="","",AI338-'Patient Data'!$AU$4)</f>
        <v/>
      </c>
      <c r="AW338" s="19"/>
      <c r="AX338" s="18" t="str">
        <f t="shared" si="113"/>
        <v/>
      </c>
      <c r="AY338" s="18" t="str">
        <f t="shared" si="114"/>
        <v/>
      </c>
      <c r="AZ338" s="19"/>
      <c r="BO338" s="62" t="str">
        <f t="shared" si="121"/>
        <v/>
      </c>
      <c r="BP338" s="62" t="str">
        <f t="shared" si="122"/>
        <v/>
      </c>
      <c r="BQ338" s="62" t="str">
        <f t="shared" si="123"/>
        <v/>
      </c>
      <c r="BR338" s="62" t="str">
        <f t="shared" si="124"/>
        <v/>
      </c>
      <c r="BS338" s="62" t="str">
        <f t="shared" si="125"/>
        <v/>
      </c>
      <c r="BT338" s="62" t="str">
        <f t="shared" si="126"/>
        <v/>
      </c>
      <c r="BU338" s="62" t="str">
        <f t="shared" si="127"/>
        <v/>
      </c>
      <c r="BV338" s="62" t="str">
        <f t="shared" si="128"/>
        <v/>
      </c>
      <c r="BW338" s="62" t="str">
        <f t="shared" si="129"/>
        <v/>
      </c>
    </row>
    <row r="339" spans="1:75" s="13" customFormat="1" ht="38.25" customHeight="1" thickBot="1">
      <c r="A339" s="49">
        <f t="shared" si="130"/>
        <v>0</v>
      </c>
      <c r="B339" s="49" t="str">
        <f t="shared" si="131"/>
        <v>1-25</v>
      </c>
      <c r="C339" s="34"/>
      <c r="D339" s="92" t="str">
        <f>$A339&amp;"-"&amp;$B339&amp;"-"&amp;TEXT(ROWS(D$5:D339),"000")</f>
        <v>0-1-25-335</v>
      </c>
      <c r="E339" s="4"/>
      <c r="F339" s="4"/>
      <c r="G339" s="4"/>
      <c r="H339" s="4"/>
      <c r="I339" s="27"/>
      <c r="J339" s="4"/>
      <c r="K339" s="4"/>
      <c r="L339" s="4"/>
      <c r="M339" s="4"/>
      <c r="N339" s="57"/>
      <c r="O339" s="61"/>
      <c r="P339" s="63"/>
      <c r="Q339" s="68"/>
      <c r="R339" s="68"/>
      <c r="S339" s="68"/>
      <c r="T339" s="68"/>
      <c r="U339" s="70"/>
      <c r="V339" s="70"/>
      <c r="W339" s="70"/>
      <c r="X339" s="70"/>
      <c r="Y339" s="70"/>
      <c r="Z339" s="70"/>
      <c r="AA339" s="70"/>
      <c r="AB339" s="70"/>
      <c r="AC339" s="62" t="str">
        <f t="shared" si="115"/>
        <v/>
      </c>
      <c r="AD339" s="62" t="str">
        <f t="shared" si="116"/>
        <v/>
      </c>
      <c r="AE339" s="62" t="str">
        <f t="shared" si="117"/>
        <v/>
      </c>
      <c r="AF339" s="62" t="str">
        <f t="shared" si="118"/>
        <v/>
      </c>
      <c r="AG339" s="62" t="str">
        <f t="shared" si="119"/>
        <v/>
      </c>
      <c r="AH339" s="63" t="str">
        <f>IF(AG339&lt;'Patient Data'!$AS$4,"Labs complete w/in 45 minutes","")</f>
        <v/>
      </c>
      <c r="AI339" s="62" t="str">
        <f t="shared" si="120"/>
        <v/>
      </c>
      <c r="AJ339" s="63" t="str">
        <f>IF(AI339&lt;'Patient Data'!$AU$4,"tPA w/in 60 minutes","")</f>
        <v/>
      </c>
      <c r="AK339" s="63" t="str">
        <f>IF(AY339&lt;'Patient Data'!$AY$4,"tPA w/in 3 hours","")</f>
        <v/>
      </c>
      <c r="AL339" s="63" t="str">
        <f>IF(AR339&lt;'Patient Data'!$AR$4,"LSN within 3.5 hours","")</f>
        <v/>
      </c>
      <c r="AM339" s="63" t="str">
        <f t="shared" si="111"/>
        <v>-0-0-1-25-335</v>
      </c>
      <c r="AR339" s="18" t="str">
        <f t="shared" si="112"/>
        <v/>
      </c>
      <c r="AS339" s="18" t="str">
        <f>IF(L339="","",AG339-'Patient Data'!$AS$4)</f>
        <v/>
      </c>
      <c r="AT339" s="19"/>
      <c r="AU339" s="18" t="str">
        <f>IF(M339="","",AI339-'Patient Data'!$AU$4)</f>
        <v/>
      </c>
      <c r="AW339" s="19"/>
      <c r="AX339" s="18" t="str">
        <f t="shared" si="113"/>
        <v/>
      </c>
      <c r="AY339" s="18" t="str">
        <f t="shared" si="114"/>
        <v/>
      </c>
      <c r="AZ339" s="19"/>
      <c r="BO339" s="62" t="str">
        <f t="shared" si="121"/>
        <v/>
      </c>
      <c r="BP339" s="62" t="str">
        <f t="shared" si="122"/>
        <v/>
      </c>
      <c r="BQ339" s="62" t="str">
        <f t="shared" si="123"/>
        <v/>
      </c>
      <c r="BR339" s="62" t="str">
        <f t="shared" si="124"/>
        <v/>
      </c>
      <c r="BS339" s="62" t="str">
        <f t="shared" si="125"/>
        <v/>
      </c>
      <c r="BT339" s="62" t="str">
        <f t="shared" si="126"/>
        <v/>
      </c>
      <c r="BU339" s="62" t="str">
        <f t="shared" si="127"/>
        <v/>
      </c>
      <c r="BV339" s="62" t="str">
        <f t="shared" si="128"/>
        <v/>
      </c>
      <c r="BW339" s="62" t="str">
        <f t="shared" si="129"/>
        <v/>
      </c>
    </row>
    <row r="340" spans="1:75" s="13" customFormat="1" ht="38.25" customHeight="1" thickBot="1">
      <c r="A340" s="49">
        <f t="shared" si="130"/>
        <v>0</v>
      </c>
      <c r="B340" s="49" t="str">
        <f t="shared" si="131"/>
        <v>1-25</v>
      </c>
      <c r="C340" s="34"/>
      <c r="D340" s="92" t="str">
        <f>$A340&amp;"-"&amp;$B340&amp;"-"&amp;TEXT(ROWS(D$5:D340),"000")</f>
        <v>0-1-25-336</v>
      </c>
      <c r="E340" s="4"/>
      <c r="F340" s="4"/>
      <c r="G340" s="4"/>
      <c r="H340" s="4"/>
      <c r="I340" s="27"/>
      <c r="J340" s="4"/>
      <c r="K340" s="4"/>
      <c r="L340" s="4"/>
      <c r="M340" s="4"/>
      <c r="N340" s="57"/>
      <c r="O340" s="61"/>
      <c r="P340" s="63"/>
      <c r="Q340" s="68"/>
      <c r="R340" s="68"/>
      <c r="S340" s="68"/>
      <c r="T340" s="68"/>
      <c r="U340" s="70"/>
      <c r="V340" s="70"/>
      <c r="W340" s="70"/>
      <c r="X340" s="70"/>
      <c r="Y340" s="70"/>
      <c r="Z340" s="70"/>
      <c r="AA340" s="70"/>
      <c r="AB340" s="70"/>
      <c r="AC340" s="62" t="str">
        <f t="shared" si="115"/>
        <v/>
      </c>
      <c r="AD340" s="62" t="str">
        <f t="shared" si="116"/>
        <v/>
      </c>
      <c r="AE340" s="62" t="str">
        <f t="shared" si="117"/>
        <v/>
      </c>
      <c r="AF340" s="62" t="str">
        <f t="shared" si="118"/>
        <v/>
      </c>
      <c r="AG340" s="62" t="str">
        <f t="shared" si="119"/>
        <v/>
      </c>
      <c r="AH340" s="63" t="str">
        <f>IF(AG340&lt;'Patient Data'!$AS$4,"Labs complete w/in 45 minutes","")</f>
        <v/>
      </c>
      <c r="AI340" s="62" t="str">
        <f t="shared" si="120"/>
        <v/>
      </c>
      <c r="AJ340" s="63" t="str">
        <f>IF(AI340&lt;'Patient Data'!$AU$4,"tPA w/in 60 minutes","")</f>
        <v/>
      </c>
      <c r="AK340" s="63" t="str">
        <f>IF(AY340&lt;'Patient Data'!$AY$4,"tPA w/in 3 hours","")</f>
        <v/>
      </c>
      <c r="AL340" s="63" t="str">
        <f>IF(AR340&lt;'Patient Data'!$AR$4,"LSN within 3.5 hours","")</f>
        <v/>
      </c>
      <c r="AM340" s="63" t="str">
        <f t="shared" si="111"/>
        <v>-0-0-1-25-336</v>
      </c>
      <c r="AR340" s="18" t="str">
        <f t="shared" si="112"/>
        <v/>
      </c>
      <c r="AS340" s="18" t="str">
        <f>IF(L340="","",AG340-'Patient Data'!$AS$4)</f>
        <v/>
      </c>
      <c r="AT340" s="19"/>
      <c r="AU340" s="18" t="str">
        <f>IF(M340="","",AI340-'Patient Data'!$AU$4)</f>
        <v/>
      </c>
      <c r="AW340" s="19"/>
      <c r="AX340" s="18" t="str">
        <f t="shared" si="113"/>
        <v/>
      </c>
      <c r="AY340" s="18" t="str">
        <f t="shared" si="114"/>
        <v/>
      </c>
      <c r="AZ340" s="19"/>
      <c r="BO340" s="62" t="str">
        <f t="shared" si="121"/>
        <v/>
      </c>
      <c r="BP340" s="62" t="str">
        <f t="shared" si="122"/>
        <v/>
      </c>
      <c r="BQ340" s="62" t="str">
        <f t="shared" si="123"/>
        <v/>
      </c>
      <c r="BR340" s="62" t="str">
        <f t="shared" si="124"/>
        <v/>
      </c>
      <c r="BS340" s="62" t="str">
        <f t="shared" si="125"/>
        <v/>
      </c>
      <c r="BT340" s="62" t="str">
        <f t="shared" si="126"/>
        <v/>
      </c>
      <c r="BU340" s="62" t="str">
        <f t="shared" si="127"/>
        <v/>
      </c>
      <c r="BV340" s="62" t="str">
        <f t="shared" si="128"/>
        <v/>
      </c>
      <c r="BW340" s="62" t="str">
        <f t="shared" si="129"/>
        <v/>
      </c>
    </row>
    <row r="341" spans="1:75" s="13" customFormat="1" ht="38.25" customHeight="1" thickBot="1">
      <c r="A341" s="49">
        <f t="shared" si="130"/>
        <v>0</v>
      </c>
      <c r="B341" s="49" t="str">
        <f t="shared" si="131"/>
        <v>1-25</v>
      </c>
      <c r="C341" s="34"/>
      <c r="D341" s="92" t="str">
        <f>$A341&amp;"-"&amp;$B341&amp;"-"&amp;TEXT(ROWS(D$5:D341),"000")</f>
        <v>0-1-25-337</v>
      </c>
      <c r="E341" s="4"/>
      <c r="F341" s="4"/>
      <c r="G341" s="4"/>
      <c r="H341" s="4"/>
      <c r="I341" s="27"/>
      <c r="J341" s="4"/>
      <c r="K341" s="4"/>
      <c r="L341" s="4"/>
      <c r="M341" s="4"/>
      <c r="N341" s="57"/>
      <c r="O341" s="61"/>
      <c r="P341" s="63"/>
      <c r="Q341" s="68"/>
      <c r="R341" s="68"/>
      <c r="S341" s="68"/>
      <c r="T341" s="68"/>
      <c r="U341" s="70"/>
      <c r="V341" s="70"/>
      <c r="W341" s="70"/>
      <c r="X341" s="70"/>
      <c r="Y341" s="70"/>
      <c r="Z341" s="70"/>
      <c r="AA341" s="70"/>
      <c r="AB341" s="70"/>
      <c r="AC341" s="62" t="str">
        <f t="shared" si="115"/>
        <v/>
      </c>
      <c r="AD341" s="62" t="str">
        <f t="shared" si="116"/>
        <v/>
      </c>
      <c r="AE341" s="62" t="str">
        <f t="shared" si="117"/>
        <v/>
      </c>
      <c r="AF341" s="62" t="str">
        <f t="shared" si="118"/>
        <v/>
      </c>
      <c r="AG341" s="62" t="str">
        <f t="shared" si="119"/>
        <v/>
      </c>
      <c r="AH341" s="63" t="str">
        <f>IF(AG341&lt;'Patient Data'!$AS$4,"Labs complete w/in 45 minutes","")</f>
        <v/>
      </c>
      <c r="AI341" s="62" t="str">
        <f t="shared" si="120"/>
        <v/>
      </c>
      <c r="AJ341" s="63" t="str">
        <f>IF(AI341&lt;'Patient Data'!$AU$4,"tPA w/in 60 minutes","")</f>
        <v/>
      </c>
      <c r="AK341" s="63" t="str">
        <f>IF(AY341&lt;'Patient Data'!$AY$4,"tPA w/in 3 hours","")</f>
        <v/>
      </c>
      <c r="AL341" s="63" t="str">
        <f>IF(AR341&lt;'Patient Data'!$AR$4,"LSN within 3.5 hours","")</f>
        <v/>
      </c>
      <c r="AM341" s="63" t="str">
        <f t="shared" si="111"/>
        <v>-0-0-1-25-337</v>
      </c>
      <c r="AR341" s="18" t="str">
        <f t="shared" si="112"/>
        <v/>
      </c>
      <c r="AS341" s="18" t="str">
        <f>IF(L341="","",AG341-'Patient Data'!$AS$4)</f>
        <v/>
      </c>
      <c r="AT341" s="19"/>
      <c r="AU341" s="18" t="str">
        <f>IF(M341="","",AI341-'Patient Data'!$AU$4)</f>
        <v/>
      </c>
      <c r="AW341" s="19"/>
      <c r="AX341" s="18" t="str">
        <f t="shared" si="113"/>
        <v/>
      </c>
      <c r="AY341" s="18" t="str">
        <f t="shared" si="114"/>
        <v/>
      </c>
      <c r="AZ341" s="19"/>
      <c r="BO341" s="62" t="str">
        <f t="shared" si="121"/>
        <v/>
      </c>
      <c r="BP341" s="62" t="str">
        <f t="shared" si="122"/>
        <v/>
      </c>
      <c r="BQ341" s="62" t="str">
        <f t="shared" si="123"/>
        <v/>
      </c>
      <c r="BR341" s="62" t="str">
        <f t="shared" si="124"/>
        <v/>
      </c>
      <c r="BS341" s="62" t="str">
        <f t="shared" si="125"/>
        <v/>
      </c>
      <c r="BT341" s="62" t="str">
        <f t="shared" si="126"/>
        <v/>
      </c>
      <c r="BU341" s="62" t="str">
        <f t="shared" si="127"/>
        <v/>
      </c>
      <c r="BV341" s="62" t="str">
        <f t="shared" si="128"/>
        <v/>
      </c>
      <c r="BW341" s="62" t="str">
        <f t="shared" si="129"/>
        <v/>
      </c>
    </row>
    <row r="342" spans="1:75" s="13" customFormat="1" ht="38.25" customHeight="1" thickBot="1">
      <c r="A342" s="49">
        <f t="shared" si="130"/>
        <v>0</v>
      </c>
      <c r="B342" s="49" t="str">
        <f t="shared" si="131"/>
        <v>1-25</v>
      </c>
      <c r="C342" s="34"/>
      <c r="D342" s="92" t="str">
        <f>$A342&amp;"-"&amp;$B342&amp;"-"&amp;TEXT(ROWS(D$5:D342),"000")</f>
        <v>0-1-25-338</v>
      </c>
      <c r="E342" s="4"/>
      <c r="F342" s="4"/>
      <c r="G342" s="4"/>
      <c r="H342" s="4"/>
      <c r="I342" s="27"/>
      <c r="J342" s="4"/>
      <c r="K342" s="4"/>
      <c r="L342" s="4"/>
      <c r="M342" s="4"/>
      <c r="N342" s="57"/>
      <c r="O342" s="61"/>
      <c r="P342" s="63"/>
      <c r="Q342" s="68"/>
      <c r="R342" s="68"/>
      <c r="S342" s="68"/>
      <c r="T342" s="68"/>
      <c r="U342" s="70"/>
      <c r="V342" s="70"/>
      <c r="W342" s="70"/>
      <c r="X342" s="70"/>
      <c r="Y342" s="70"/>
      <c r="Z342" s="70"/>
      <c r="AA342" s="70"/>
      <c r="AB342" s="70"/>
      <c r="AC342" s="62" t="str">
        <f t="shared" si="115"/>
        <v/>
      </c>
      <c r="AD342" s="62" t="str">
        <f t="shared" si="116"/>
        <v/>
      </c>
      <c r="AE342" s="62" t="str">
        <f t="shared" si="117"/>
        <v/>
      </c>
      <c r="AF342" s="62" t="str">
        <f t="shared" si="118"/>
        <v/>
      </c>
      <c r="AG342" s="62" t="str">
        <f t="shared" si="119"/>
        <v/>
      </c>
      <c r="AH342" s="63" t="str">
        <f>IF(AG342&lt;'Patient Data'!$AS$4,"Labs complete w/in 45 minutes","")</f>
        <v/>
      </c>
      <c r="AI342" s="62" t="str">
        <f t="shared" si="120"/>
        <v/>
      </c>
      <c r="AJ342" s="63" t="str">
        <f>IF(AI342&lt;'Patient Data'!$AU$4,"tPA w/in 60 minutes","")</f>
        <v/>
      </c>
      <c r="AK342" s="63" t="str">
        <f>IF(AY342&lt;'Patient Data'!$AY$4,"tPA w/in 3 hours","")</f>
        <v/>
      </c>
      <c r="AL342" s="63" t="str">
        <f>IF(AR342&lt;'Patient Data'!$AR$4,"LSN within 3.5 hours","")</f>
        <v/>
      </c>
      <c r="AM342" s="63" t="str">
        <f t="shared" si="111"/>
        <v>-0-0-1-25-338</v>
      </c>
      <c r="AR342" s="18" t="str">
        <f t="shared" si="112"/>
        <v/>
      </c>
      <c r="AS342" s="18" t="str">
        <f>IF(L342="","",AG342-'Patient Data'!$AS$4)</f>
        <v/>
      </c>
      <c r="AT342" s="19"/>
      <c r="AU342" s="18" t="str">
        <f>IF(M342="","",AI342-'Patient Data'!$AU$4)</f>
        <v/>
      </c>
      <c r="AW342" s="19"/>
      <c r="AX342" s="18" t="str">
        <f t="shared" si="113"/>
        <v/>
      </c>
      <c r="AY342" s="18" t="str">
        <f t="shared" si="114"/>
        <v/>
      </c>
      <c r="AZ342" s="19"/>
      <c r="BO342" s="62" t="str">
        <f t="shared" si="121"/>
        <v/>
      </c>
      <c r="BP342" s="62" t="str">
        <f t="shared" si="122"/>
        <v/>
      </c>
      <c r="BQ342" s="62" t="str">
        <f t="shared" si="123"/>
        <v/>
      </c>
      <c r="BR342" s="62" t="str">
        <f t="shared" si="124"/>
        <v/>
      </c>
      <c r="BS342" s="62" t="str">
        <f t="shared" si="125"/>
        <v/>
      </c>
      <c r="BT342" s="62" t="str">
        <f t="shared" si="126"/>
        <v/>
      </c>
      <c r="BU342" s="62" t="str">
        <f t="shared" si="127"/>
        <v/>
      </c>
      <c r="BV342" s="62" t="str">
        <f t="shared" si="128"/>
        <v/>
      </c>
      <c r="BW342" s="62" t="str">
        <f t="shared" si="129"/>
        <v/>
      </c>
    </row>
    <row r="343" spans="1:75" s="13" customFormat="1" ht="38.25" customHeight="1" thickBot="1">
      <c r="A343" s="49">
        <f t="shared" si="130"/>
        <v>0</v>
      </c>
      <c r="B343" s="49" t="str">
        <f t="shared" si="131"/>
        <v>1-25</v>
      </c>
      <c r="C343" s="34"/>
      <c r="D343" s="92" t="str">
        <f>$A343&amp;"-"&amp;$B343&amp;"-"&amp;TEXT(ROWS(D$5:D343),"000")</f>
        <v>0-1-25-339</v>
      </c>
      <c r="E343" s="4"/>
      <c r="F343" s="4"/>
      <c r="G343" s="4"/>
      <c r="H343" s="4"/>
      <c r="I343" s="27"/>
      <c r="J343" s="4"/>
      <c r="K343" s="4"/>
      <c r="L343" s="4"/>
      <c r="M343" s="4"/>
      <c r="N343" s="57"/>
      <c r="O343" s="61"/>
      <c r="P343" s="63"/>
      <c r="Q343" s="68"/>
      <c r="R343" s="68"/>
      <c r="S343" s="68"/>
      <c r="T343" s="68"/>
      <c r="U343" s="70"/>
      <c r="V343" s="70"/>
      <c r="W343" s="70"/>
      <c r="X343" s="70"/>
      <c r="Y343" s="70"/>
      <c r="Z343" s="70"/>
      <c r="AA343" s="70"/>
      <c r="AB343" s="70"/>
      <c r="AC343" s="62" t="str">
        <f t="shared" si="115"/>
        <v/>
      </c>
      <c r="AD343" s="62" t="str">
        <f t="shared" si="116"/>
        <v/>
      </c>
      <c r="AE343" s="62" t="str">
        <f t="shared" si="117"/>
        <v/>
      </c>
      <c r="AF343" s="62" t="str">
        <f t="shared" si="118"/>
        <v/>
      </c>
      <c r="AG343" s="62" t="str">
        <f t="shared" si="119"/>
        <v/>
      </c>
      <c r="AH343" s="63" t="str">
        <f>IF(AG343&lt;'Patient Data'!$AS$4,"Labs complete w/in 45 minutes","")</f>
        <v/>
      </c>
      <c r="AI343" s="62" t="str">
        <f t="shared" si="120"/>
        <v/>
      </c>
      <c r="AJ343" s="63" t="str">
        <f>IF(AI343&lt;'Patient Data'!$AU$4,"tPA w/in 60 minutes","")</f>
        <v/>
      </c>
      <c r="AK343" s="63" t="str">
        <f>IF(AY343&lt;'Patient Data'!$AY$4,"tPA w/in 3 hours","")</f>
        <v/>
      </c>
      <c r="AL343" s="63" t="str">
        <f>IF(AR343&lt;'Patient Data'!$AR$4,"LSN within 3.5 hours","")</f>
        <v/>
      </c>
      <c r="AM343" s="63" t="str">
        <f t="shared" si="111"/>
        <v>-0-0-1-25-339</v>
      </c>
      <c r="AR343" s="18" t="str">
        <f t="shared" si="112"/>
        <v/>
      </c>
      <c r="AS343" s="18" t="str">
        <f>IF(L343="","",AG343-'Patient Data'!$AS$4)</f>
        <v/>
      </c>
      <c r="AT343" s="19"/>
      <c r="AU343" s="18" t="str">
        <f>IF(M343="","",AI343-'Patient Data'!$AU$4)</f>
        <v/>
      </c>
      <c r="AW343" s="19"/>
      <c r="AX343" s="18" t="str">
        <f t="shared" si="113"/>
        <v/>
      </c>
      <c r="AY343" s="18" t="str">
        <f t="shared" si="114"/>
        <v/>
      </c>
      <c r="AZ343" s="19"/>
      <c r="BO343" s="62" t="str">
        <f t="shared" si="121"/>
        <v/>
      </c>
      <c r="BP343" s="62" t="str">
        <f t="shared" si="122"/>
        <v/>
      </c>
      <c r="BQ343" s="62" t="str">
        <f t="shared" si="123"/>
        <v/>
      </c>
      <c r="BR343" s="62" t="str">
        <f t="shared" si="124"/>
        <v/>
      </c>
      <c r="BS343" s="62" t="str">
        <f t="shared" si="125"/>
        <v/>
      </c>
      <c r="BT343" s="62" t="str">
        <f t="shared" si="126"/>
        <v/>
      </c>
      <c r="BU343" s="62" t="str">
        <f t="shared" si="127"/>
        <v/>
      </c>
      <c r="BV343" s="62" t="str">
        <f t="shared" si="128"/>
        <v/>
      </c>
      <c r="BW343" s="62" t="str">
        <f t="shared" si="129"/>
        <v/>
      </c>
    </row>
    <row r="344" spans="1:75" s="13" customFormat="1" ht="38.25" customHeight="1" thickBot="1">
      <c r="A344" s="49">
        <f t="shared" si="130"/>
        <v>0</v>
      </c>
      <c r="B344" s="49" t="str">
        <f t="shared" si="131"/>
        <v>1-25</v>
      </c>
      <c r="C344" s="34"/>
      <c r="D344" s="92" t="str">
        <f>$A344&amp;"-"&amp;$B344&amp;"-"&amp;TEXT(ROWS(D$5:D344),"000")</f>
        <v>0-1-25-340</v>
      </c>
      <c r="E344" s="4"/>
      <c r="F344" s="4"/>
      <c r="G344" s="4"/>
      <c r="H344" s="4"/>
      <c r="I344" s="27"/>
      <c r="J344" s="4"/>
      <c r="K344" s="4"/>
      <c r="L344" s="4"/>
      <c r="M344" s="4"/>
      <c r="N344" s="57"/>
      <c r="O344" s="61"/>
      <c r="P344" s="63"/>
      <c r="Q344" s="68"/>
      <c r="R344" s="68"/>
      <c r="S344" s="68"/>
      <c r="T344" s="68"/>
      <c r="U344" s="70"/>
      <c r="V344" s="70"/>
      <c r="W344" s="70"/>
      <c r="X344" s="70"/>
      <c r="Y344" s="70"/>
      <c r="Z344" s="70"/>
      <c r="AA344" s="70"/>
      <c r="AB344" s="70"/>
      <c r="AC344" s="62" t="str">
        <f t="shared" si="115"/>
        <v/>
      </c>
      <c r="AD344" s="62" t="str">
        <f t="shared" si="116"/>
        <v/>
      </c>
      <c r="AE344" s="62" t="str">
        <f t="shared" si="117"/>
        <v/>
      </c>
      <c r="AF344" s="62" t="str">
        <f t="shared" si="118"/>
        <v/>
      </c>
      <c r="AG344" s="62" t="str">
        <f t="shared" si="119"/>
        <v/>
      </c>
      <c r="AH344" s="63" t="str">
        <f>IF(AG344&lt;'Patient Data'!$AS$4,"Labs complete w/in 45 minutes","")</f>
        <v/>
      </c>
      <c r="AI344" s="62" t="str">
        <f t="shared" si="120"/>
        <v/>
      </c>
      <c r="AJ344" s="63" t="str">
        <f>IF(AI344&lt;'Patient Data'!$AU$4,"tPA w/in 60 minutes","")</f>
        <v/>
      </c>
      <c r="AK344" s="63" t="str">
        <f>IF(AY344&lt;'Patient Data'!$AY$4,"tPA w/in 3 hours","")</f>
        <v/>
      </c>
      <c r="AL344" s="63" t="str">
        <f>IF(AR344&lt;'Patient Data'!$AR$4,"LSN within 3.5 hours","")</f>
        <v/>
      </c>
      <c r="AM344" s="63" t="str">
        <f t="shared" si="111"/>
        <v>-0-0-1-25-340</v>
      </c>
      <c r="AR344" s="18" t="str">
        <f t="shared" si="112"/>
        <v/>
      </c>
      <c r="AS344" s="18" t="str">
        <f>IF(L344="","",AG344-'Patient Data'!$AS$4)</f>
        <v/>
      </c>
      <c r="AT344" s="19"/>
      <c r="AU344" s="18" t="str">
        <f>IF(M344="","",AI344-'Patient Data'!$AU$4)</f>
        <v/>
      </c>
      <c r="AW344" s="19"/>
      <c r="AX344" s="18" t="str">
        <f t="shared" si="113"/>
        <v/>
      </c>
      <c r="AY344" s="18" t="str">
        <f t="shared" si="114"/>
        <v/>
      </c>
      <c r="AZ344" s="19"/>
      <c r="BO344" s="62" t="str">
        <f t="shared" si="121"/>
        <v/>
      </c>
      <c r="BP344" s="62" t="str">
        <f t="shared" si="122"/>
        <v/>
      </c>
      <c r="BQ344" s="62" t="str">
        <f t="shared" si="123"/>
        <v/>
      </c>
      <c r="BR344" s="62" t="str">
        <f t="shared" si="124"/>
        <v/>
      </c>
      <c r="BS344" s="62" t="str">
        <f t="shared" si="125"/>
        <v/>
      </c>
      <c r="BT344" s="62" t="str">
        <f t="shared" si="126"/>
        <v/>
      </c>
      <c r="BU344" s="62" t="str">
        <f t="shared" si="127"/>
        <v/>
      </c>
      <c r="BV344" s="62" t="str">
        <f t="shared" si="128"/>
        <v/>
      </c>
      <c r="BW344" s="62" t="str">
        <f t="shared" si="129"/>
        <v/>
      </c>
    </row>
    <row r="345" spans="1:75" s="13" customFormat="1" ht="38.25" customHeight="1" thickBot="1">
      <c r="A345" s="49">
        <f t="shared" si="130"/>
        <v>0</v>
      </c>
      <c r="B345" s="49" t="str">
        <f t="shared" si="131"/>
        <v>1-25</v>
      </c>
      <c r="C345" s="34"/>
      <c r="D345" s="92" t="str">
        <f>$A345&amp;"-"&amp;$B345&amp;"-"&amp;TEXT(ROWS(D$5:D345),"000")</f>
        <v>0-1-25-341</v>
      </c>
      <c r="E345" s="4"/>
      <c r="F345" s="4"/>
      <c r="G345" s="4"/>
      <c r="H345" s="4"/>
      <c r="I345" s="27"/>
      <c r="J345" s="4"/>
      <c r="K345" s="4"/>
      <c r="L345" s="4"/>
      <c r="M345" s="4"/>
      <c r="N345" s="57"/>
      <c r="O345" s="61"/>
      <c r="P345" s="63"/>
      <c r="Q345" s="68"/>
      <c r="R345" s="68"/>
      <c r="S345" s="68"/>
      <c r="T345" s="68"/>
      <c r="U345" s="70"/>
      <c r="V345" s="70"/>
      <c r="W345" s="70"/>
      <c r="X345" s="70"/>
      <c r="Y345" s="70"/>
      <c r="Z345" s="70"/>
      <c r="AA345" s="70"/>
      <c r="AB345" s="70"/>
      <c r="AC345" s="62" t="str">
        <f t="shared" si="115"/>
        <v/>
      </c>
      <c r="AD345" s="62" t="str">
        <f t="shared" si="116"/>
        <v/>
      </c>
      <c r="AE345" s="62" t="str">
        <f t="shared" si="117"/>
        <v/>
      </c>
      <c r="AF345" s="62" t="str">
        <f t="shared" si="118"/>
        <v/>
      </c>
      <c r="AG345" s="62" t="str">
        <f t="shared" si="119"/>
        <v/>
      </c>
      <c r="AH345" s="63" t="str">
        <f>IF(AG345&lt;'Patient Data'!$AS$4,"Labs complete w/in 45 minutes","")</f>
        <v/>
      </c>
      <c r="AI345" s="62" t="str">
        <f t="shared" si="120"/>
        <v/>
      </c>
      <c r="AJ345" s="63" t="str">
        <f>IF(AI345&lt;'Patient Data'!$AU$4,"tPA w/in 60 minutes","")</f>
        <v/>
      </c>
      <c r="AK345" s="63" t="str">
        <f>IF(AY345&lt;'Patient Data'!$AY$4,"tPA w/in 3 hours","")</f>
        <v/>
      </c>
      <c r="AL345" s="63" t="str">
        <f>IF(AR345&lt;'Patient Data'!$AR$4,"LSN within 3.5 hours","")</f>
        <v/>
      </c>
      <c r="AM345" s="63" t="str">
        <f t="shared" si="111"/>
        <v>-0-0-1-25-341</v>
      </c>
      <c r="AR345" s="18" t="str">
        <f t="shared" si="112"/>
        <v/>
      </c>
      <c r="AS345" s="18" t="str">
        <f>IF(L345="","",AG345-'Patient Data'!$AS$4)</f>
        <v/>
      </c>
      <c r="AT345" s="19"/>
      <c r="AU345" s="18" t="str">
        <f>IF(M345="","",AI345-'Patient Data'!$AU$4)</f>
        <v/>
      </c>
      <c r="AW345" s="19"/>
      <c r="AX345" s="18" t="str">
        <f t="shared" si="113"/>
        <v/>
      </c>
      <c r="AY345" s="18" t="str">
        <f t="shared" si="114"/>
        <v/>
      </c>
      <c r="AZ345" s="19"/>
      <c r="BO345" s="62" t="str">
        <f t="shared" si="121"/>
        <v/>
      </c>
      <c r="BP345" s="62" t="str">
        <f t="shared" si="122"/>
        <v/>
      </c>
      <c r="BQ345" s="62" t="str">
        <f t="shared" si="123"/>
        <v/>
      </c>
      <c r="BR345" s="62" t="str">
        <f t="shared" si="124"/>
        <v/>
      </c>
      <c r="BS345" s="62" t="str">
        <f t="shared" si="125"/>
        <v/>
      </c>
      <c r="BT345" s="62" t="str">
        <f t="shared" si="126"/>
        <v/>
      </c>
      <c r="BU345" s="62" t="str">
        <f t="shared" si="127"/>
        <v/>
      </c>
      <c r="BV345" s="62" t="str">
        <f t="shared" si="128"/>
        <v/>
      </c>
      <c r="BW345" s="62" t="str">
        <f t="shared" si="129"/>
        <v/>
      </c>
    </row>
    <row r="346" spans="1:75" s="13" customFormat="1" ht="38.25" customHeight="1" thickBot="1">
      <c r="A346" s="49">
        <f t="shared" si="130"/>
        <v>0</v>
      </c>
      <c r="B346" s="49" t="str">
        <f t="shared" si="131"/>
        <v>1-25</v>
      </c>
      <c r="C346" s="34"/>
      <c r="D346" s="92" t="str">
        <f>$A346&amp;"-"&amp;$B346&amp;"-"&amp;TEXT(ROWS(D$5:D346),"000")</f>
        <v>0-1-25-342</v>
      </c>
      <c r="E346" s="4"/>
      <c r="F346" s="4"/>
      <c r="G346" s="4"/>
      <c r="H346" s="4"/>
      <c r="I346" s="27"/>
      <c r="J346" s="4"/>
      <c r="K346" s="4"/>
      <c r="L346" s="4"/>
      <c r="M346" s="4"/>
      <c r="N346" s="57"/>
      <c r="O346" s="61"/>
      <c r="P346" s="63"/>
      <c r="Q346" s="68"/>
      <c r="R346" s="68"/>
      <c r="S346" s="68"/>
      <c r="T346" s="68"/>
      <c r="U346" s="70"/>
      <c r="V346" s="70"/>
      <c r="W346" s="70"/>
      <c r="X346" s="70"/>
      <c r="Y346" s="70"/>
      <c r="Z346" s="70"/>
      <c r="AA346" s="70"/>
      <c r="AB346" s="70"/>
      <c r="AC346" s="62" t="str">
        <f t="shared" si="115"/>
        <v/>
      </c>
      <c r="AD346" s="62" t="str">
        <f t="shared" si="116"/>
        <v/>
      </c>
      <c r="AE346" s="62" t="str">
        <f t="shared" si="117"/>
        <v/>
      </c>
      <c r="AF346" s="62" t="str">
        <f t="shared" si="118"/>
        <v/>
      </c>
      <c r="AG346" s="62" t="str">
        <f t="shared" si="119"/>
        <v/>
      </c>
      <c r="AH346" s="63" t="str">
        <f>IF(AG346&lt;'Patient Data'!$AS$4,"Labs complete w/in 45 minutes","")</f>
        <v/>
      </c>
      <c r="AI346" s="62" t="str">
        <f t="shared" si="120"/>
        <v/>
      </c>
      <c r="AJ346" s="63" t="str">
        <f>IF(AI346&lt;'Patient Data'!$AU$4,"tPA w/in 60 minutes","")</f>
        <v/>
      </c>
      <c r="AK346" s="63" t="str">
        <f>IF(AY346&lt;'Patient Data'!$AY$4,"tPA w/in 3 hours","")</f>
        <v/>
      </c>
      <c r="AL346" s="63" t="str">
        <f>IF(AR346&lt;'Patient Data'!$AR$4,"LSN within 3.5 hours","")</f>
        <v/>
      </c>
      <c r="AM346" s="63" t="str">
        <f t="shared" si="111"/>
        <v>-0-0-1-25-342</v>
      </c>
      <c r="AR346" s="18" t="str">
        <f t="shared" si="112"/>
        <v/>
      </c>
      <c r="AS346" s="18" t="str">
        <f>IF(L346="","",AG346-'Patient Data'!$AS$4)</f>
        <v/>
      </c>
      <c r="AT346" s="19"/>
      <c r="AU346" s="18" t="str">
        <f>IF(M346="","",AI346-'Patient Data'!$AU$4)</f>
        <v/>
      </c>
      <c r="AW346" s="19"/>
      <c r="AX346" s="18" t="str">
        <f t="shared" si="113"/>
        <v/>
      </c>
      <c r="AY346" s="18" t="str">
        <f t="shared" si="114"/>
        <v/>
      </c>
      <c r="AZ346" s="19"/>
      <c r="BO346" s="62" t="str">
        <f t="shared" si="121"/>
        <v/>
      </c>
      <c r="BP346" s="62" t="str">
        <f t="shared" si="122"/>
        <v/>
      </c>
      <c r="BQ346" s="62" t="str">
        <f t="shared" si="123"/>
        <v/>
      </c>
      <c r="BR346" s="62" t="str">
        <f t="shared" si="124"/>
        <v/>
      </c>
      <c r="BS346" s="62" t="str">
        <f t="shared" si="125"/>
        <v/>
      </c>
      <c r="BT346" s="62" t="str">
        <f t="shared" si="126"/>
        <v/>
      </c>
      <c r="BU346" s="62" t="str">
        <f t="shared" si="127"/>
        <v/>
      </c>
      <c r="BV346" s="62" t="str">
        <f t="shared" si="128"/>
        <v/>
      </c>
      <c r="BW346" s="62" t="str">
        <f t="shared" si="129"/>
        <v/>
      </c>
    </row>
    <row r="347" spans="1:75" s="13" customFormat="1" ht="38.25" customHeight="1" thickBot="1">
      <c r="A347" s="49">
        <f t="shared" si="130"/>
        <v>0</v>
      </c>
      <c r="B347" s="49" t="str">
        <f t="shared" si="131"/>
        <v>1-25</v>
      </c>
      <c r="C347" s="34"/>
      <c r="D347" s="92" t="str">
        <f>$A347&amp;"-"&amp;$B347&amp;"-"&amp;TEXT(ROWS(D$5:D347),"000")</f>
        <v>0-1-25-343</v>
      </c>
      <c r="E347" s="4"/>
      <c r="F347" s="4"/>
      <c r="G347" s="4"/>
      <c r="H347" s="4"/>
      <c r="I347" s="27"/>
      <c r="J347" s="4"/>
      <c r="K347" s="4"/>
      <c r="L347" s="4"/>
      <c r="M347" s="4"/>
      <c r="N347" s="57"/>
      <c r="O347" s="61"/>
      <c r="P347" s="63"/>
      <c r="Q347" s="68"/>
      <c r="R347" s="68"/>
      <c r="S347" s="68"/>
      <c r="T347" s="68"/>
      <c r="U347" s="70"/>
      <c r="V347" s="70"/>
      <c r="W347" s="70"/>
      <c r="X347" s="70"/>
      <c r="Y347" s="70"/>
      <c r="Z347" s="70"/>
      <c r="AA347" s="70"/>
      <c r="AB347" s="70"/>
      <c r="AC347" s="62" t="str">
        <f t="shared" si="115"/>
        <v/>
      </c>
      <c r="AD347" s="62" t="str">
        <f t="shared" si="116"/>
        <v/>
      </c>
      <c r="AE347" s="62" t="str">
        <f t="shared" si="117"/>
        <v/>
      </c>
      <c r="AF347" s="62" t="str">
        <f t="shared" si="118"/>
        <v/>
      </c>
      <c r="AG347" s="62" t="str">
        <f t="shared" si="119"/>
        <v/>
      </c>
      <c r="AH347" s="63" t="str">
        <f>IF(AG347&lt;'Patient Data'!$AS$4,"Labs complete w/in 45 minutes","")</f>
        <v/>
      </c>
      <c r="AI347" s="62" t="str">
        <f t="shared" si="120"/>
        <v/>
      </c>
      <c r="AJ347" s="63" t="str">
        <f>IF(AI347&lt;'Patient Data'!$AU$4,"tPA w/in 60 minutes","")</f>
        <v/>
      </c>
      <c r="AK347" s="63" t="str">
        <f>IF(AY347&lt;'Patient Data'!$AY$4,"tPA w/in 3 hours","")</f>
        <v/>
      </c>
      <c r="AL347" s="63" t="str">
        <f>IF(AR347&lt;'Patient Data'!$AR$4,"LSN within 3.5 hours","")</f>
        <v/>
      </c>
      <c r="AM347" s="63" t="str">
        <f t="shared" si="111"/>
        <v>-0-0-1-25-343</v>
      </c>
      <c r="AR347" s="18" t="str">
        <f t="shared" si="112"/>
        <v/>
      </c>
      <c r="AS347" s="18" t="str">
        <f>IF(L347="","",AG347-'Patient Data'!$AS$4)</f>
        <v/>
      </c>
      <c r="AT347" s="19"/>
      <c r="AU347" s="18" t="str">
        <f>IF(M347="","",AI347-'Patient Data'!$AU$4)</f>
        <v/>
      </c>
      <c r="AW347" s="19"/>
      <c r="AX347" s="18" t="str">
        <f t="shared" si="113"/>
        <v/>
      </c>
      <c r="AY347" s="18" t="str">
        <f t="shared" si="114"/>
        <v/>
      </c>
      <c r="AZ347" s="19"/>
      <c r="BO347" s="62" t="str">
        <f t="shared" si="121"/>
        <v/>
      </c>
      <c r="BP347" s="62" t="str">
        <f t="shared" si="122"/>
        <v/>
      </c>
      <c r="BQ347" s="62" t="str">
        <f t="shared" si="123"/>
        <v/>
      </c>
      <c r="BR347" s="62" t="str">
        <f t="shared" si="124"/>
        <v/>
      </c>
      <c r="BS347" s="62" t="str">
        <f t="shared" si="125"/>
        <v/>
      </c>
      <c r="BT347" s="62" t="str">
        <f t="shared" si="126"/>
        <v/>
      </c>
      <c r="BU347" s="62" t="str">
        <f t="shared" si="127"/>
        <v/>
      </c>
      <c r="BV347" s="62" t="str">
        <f t="shared" si="128"/>
        <v/>
      </c>
      <c r="BW347" s="62" t="str">
        <f t="shared" si="129"/>
        <v/>
      </c>
    </row>
    <row r="348" spans="1:75" s="13" customFormat="1" ht="38.25" customHeight="1" thickBot="1">
      <c r="A348" s="49">
        <f t="shared" si="130"/>
        <v>0</v>
      </c>
      <c r="B348" s="49" t="str">
        <f t="shared" si="131"/>
        <v>1-25</v>
      </c>
      <c r="C348" s="34"/>
      <c r="D348" s="92" t="str">
        <f>$A348&amp;"-"&amp;$B348&amp;"-"&amp;TEXT(ROWS(D$5:D348),"000")</f>
        <v>0-1-25-344</v>
      </c>
      <c r="E348" s="4"/>
      <c r="F348" s="4"/>
      <c r="G348" s="4"/>
      <c r="H348" s="4"/>
      <c r="I348" s="27"/>
      <c r="J348" s="4"/>
      <c r="K348" s="4"/>
      <c r="L348" s="4"/>
      <c r="M348" s="4"/>
      <c r="N348" s="57"/>
      <c r="O348" s="61"/>
      <c r="P348" s="63"/>
      <c r="Q348" s="68"/>
      <c r="R348" s="68"/>
      <c r="S348" s="68"/>
      <c r="T348" s="68"/>
      <c r="U348" s="70"/>
      <c r="V348" s="70"/>
      <c r="W348" s="70"/>
      <c r="X348" s="70"/>
      <c r="Y348" s="70"/>
      <c r="Z348" s="70"/>
      <c r="AA348" s="70"/>
      <c r="AB348" s="70"/>
      <c r="AC348" s="62" t="str">
        <f t="shared" si="115"/>
        <v/>
      </c>
      <c r="AD348" s="62" t="str">
        <f t="shared" si="116"/>
        <v/>
      </c>
      <c r="AE348" s="62" t="str">
        <f t="shared" si="117"/>
        <v/>
      </c>
      <c r="AF348" s="62" t="str">
        <f t="shared" si="118"/>
        <v/>
      </c>
      <c r="AG348" s="62" t="str">
        <f t="shared" si="119"/>
        <v/>
      </c>
      <c r="AH348" s="63" t="str">
        <f>IF(AG348&lt;'Patient Data'!$AS$4,"Labs complete w/in 45 minutes","")</f>
        <v/>
      </c>
      <c r="AI348" s="62" t="str">
        <f t="shared" si="120"/>
        <v/>
      </c>
      <c r="AJ348" s="63" t="str">
        <f>IF(AI348&lt;'Patient Data'!$AU$4,"tPA w/in 60 minutes","")</f>
        <v/>
      </c>
      <c r="AK348" s="63" t="str">
        <f>IF(AY348&lt;'Patient Data'!$AY$4,"tPA w/in 3 hours","")</f>
        <v/>
      </c>
      <c r="AL348" s="63" t="str">
        <f>IF(AR348&lt;'Patient Data'!$AR$4,"LSN within 3.5 hours","")</f>
        <v/>
      </c>
      <c r="AM348" s="63" t="str">
        <f t="shared" si="111"/>
        <v>-0-0-1-25-344</v>
      </c>
      <c r="AR348" s="18" t="str">
        <f t="shared" si="112"/>
        <v/>
      </c>
      <c r="AS348" s="18" t="str">
        <f>IF(L348="","",AG348-'Patient Data'!$AS$4)</f>
        <v/>
      </c>
      <c r="AT348" s="19"/>
      <c r="AU348" s="18" t="str">
        <f>IF(M348="","",AI348-'Patient Data'!$AU$4)</f>
        <v/>
      </c>
      <c r="AW348" s="19"/>
      <c r="AX348" s="18" t="str">
        <f t="shared" si="113"/>
        <v/>
      </c>
      <c r="AY348" s="18" t="str">
        <f t="shared" si="114"/>
        <v/>
      </c>
      <c r="AZ348" s="19"/>
      <c r="BO348" s="62" t="str">
        <f t="shared" si="121"/>
        <v/>
      </c>
      <c r="BP348" s="62" t="str">
        <f t="shared" si="122"/>
        <v/>
      </c>
      <c r="BQ348" s="62" t="str">
        <f t="shared" si="123"/>
        <v/>
      </c>
      <c r="BR348" s="62" t="str">
        <f t="shared" si="124"/>
        <v/>
      </c>
      <c r="BS348" s="62" t="str">
        <f t="shared" si="125"/>
        <v/>
      </c>
      <c r="BT348" s="62" t="str">
        <f t="shared" si="126"/>
        <v/>
      </c>
      <c r="BU348" s="62" t="str">
        <f t="shared" si="127"/>
        <v/>
      </c>
      <c r="BV348" s="62" t="str">
        <f t="shared" si="128"/>
        <v/>
      </c>
      <c r="BW348" s="62" t="str">
        <f t="shared" si="129"/>
        <v/>
      </c>
    </row>
    <row r="349" spans="1:75" s="13" customFormat="1" ht="38.25" customHeight="1" thickBot="1">
      <c r="A349" s="49">
        <f t="shared" si="130"/>
        <v>0</v>
      </c>
      <c r="B349" s="49" t="str">
        <f t="shared" si="131"/>
        <v>1-25</v>
      </c>
      <c r="C349" s="34"/>
      <c r="D349" s="92" t="str">
        <f>$A349&amp;"-"&amp;$B349&amp;"-"&amp;TEXT(ROWS(D$5:D349),"000")</f>
        <v>0-1-25-345</v>
      </c>
      <c r="E349" s="4"/>
      <c r="F349" s="4"/>
      <c r="G349" s="4"/>
      <c r="H349" s="4"/>
      <c r="I349" s="27"/>
      <c r="J349" s="4"/>
      <c r="K349" s="4"/>
      <c r="L349" s="4"/>
      <c r="M349" s="4"/>
      <c r="N349" s="57"/>
      <c r="O349" s="61"/>
      <c r="P349" s="63"/>
      <c r="Q349" s="68"/>
      <c r="R349" s="68"/>
      <c r="S349" s="68"/>
      <c r="T349" s="68"/>
      <c r="U349" s="70"/>
      <c r="V349" s="70"/>
      <c r="W349" s="70"/>
      <c r="X349" s="70"/>
      <c r="Y349" s="70"/>
      <c r="Z349" s="70"/>
      <c r="AA349" s="70"/>
      <c r="AB349" s="70"/>
      <c r="AC349" s="62" t="str">
        <f t="shared" si="115"/>
        <v/>
      </c>
      <c r="AD349" s="62" t="str">
        <f t="shared" si="116"/>
        <v/>
      </c>
      <c r="AE349" s="62" t="str">
        <f t="shared" si="117"/>
        <v/>
      </c>
      <c r="AF349" s="62" t="str">
        <f t="shared" si="118"/>
        <v/>
      </c>
      <c r="AG349" s="62" t="str">
        <f t="shared" si="119"/>
        <v/>
      </c>
      <c r="AH349" s="63" t="str">
        <f>IF(AG349&lt;'Patient Data'!$AS$4,"Labs complete w/in 45 minutes","")</f>
        <v/>
      </c>
      <c r="AI349" s="62" t="str">
        <f t="shared" si="120"/>
        <v/>
      </c>
      <c r="AJ349" s="63" t="str">
        <f>IF(AI349&lt;'Patient Data'!$AU$4,"tPA w/in 60 minutes","")</f>
        <v/>
      </c>
      <c r="AK349" s="63" t="str">
        <f>IF(AY349&lt;'Patient Data'!$AY$4,"tPA w/in 3 hours","")</f>
        <v/>
      </c>
      <c r="AL349" s="63" t="str">
        <f>IF(AR349&lt;'Patient Data'!$AR$4,"LSN within 3.5 hours","")</f>
        <v/>
      </c>
      <c r="AM349" s="63" t="str">
        <f t="shared" si="111"/>
        <v>-0-0-1-25-345</v>
      </c>
      <c r="AR349" s="18" t="str">
        <f t="shared" si="112"/>
        <v/>
      </c>
      <c r="AS349" s="18" t="str">
        <f>IF(L349="","",AG349-'Patient Data'!$AS$4)</f>
        <v/>
      </c>
      <c r="AT349" s="19"/>
      <c r="AU349" s="18" t="str">
        <f>IF(M349="","",AI349-'Patient Data'!$AU$4)</f>
        <v/>
      </c>
      <c r="AW349" s="19"/>
      <c r="AX349" s="18" t="str">
        <f t="shared" si="113"/>
        <v/>
      </c>
      <c r="AY349" s="18" t="str">
        <f t="shared" si="114"/>
        <v/>
      </c>
      <c r="AZ349" s="19"/>
      <c r="BO349" s="62" t="str">
        <f t="shared" si="121"/>
        <v/>
      </c>
      <c r="BP349" s="62" t="str">
        <f t="shared" si="122"/>
        <v/>
      </c>
      <c r="BQ349" s="62" t="str">
        <f t="shared" si="123"/>
        <v/>
      </c>
      <c r="BR349" s="62" t="str">
        <f t="shared" si="124"/>
        <v/>
      </c>
      <c r="BS349" s="62" t="str">
        <f t="shared" si="125"/>
        <v/>
      </c>
      <c r="BT349" s="62" t="str">
        <f t="shared" si="126"/>
        <v/>
      </c>
      <c r="BU349" s="62" t="str">
        <f t="shared" si="127"/>
        <v/>
      </c>
      <c r="BV349" s="62" t="str">
        <f t="shared" si="128"/>
        <v/>
      </c>
      <c r="BW349" s="62" t="str">
        <f t="shared" si="129"/>
        <v/>
      </c>
    </row>
    <row r="350" spans="1:75" s="13" customFormat="1" ht="38.25" customHeight="1" thickBot="1">
      <c r="A350" s="49">
        <f t="shared" si="130"/>
        <v>0</v>
      </c>
      <c r="B350" s="49" t="str">
        <f t="shared" si="131"/>
        <v>1-25</v>
      </c>
      <c r="C350" s="34"/>
      <c r="D350" s="92" t="str">
        <f>$A350&amp;"-"&amp;$B350&amp;"-"&amp;TEXT(ROWS(D$5:D350),"000")</f>
        <v>0-1-25-346</v>
      </c>
      <c r="E350" s="4"/>
      <c r="F350" s="4"/>
      <c r="G350" s="4"/>
      <c r="H350" s="4"/>
      <c r="I350" s="27"/>
      <c r="J350" s="4"/>
      <c r="K350" s="4"/>
      <c r="L350" s="4"/>
      <c r="M350" s="4"/>
      <c r="N350" s="57"/>
      <c r="O350" s="61"/>
      <c r="P350" s="63"/>
      <c r="Q350" s="68"/>
      <c r="R350" s="68"/>
      <c r="S350" s="68"/>
      <c r="T350" s="68"/>
      <c r="U350" s="70"/>
      <c r="V350" s="70"/>
      <c r="W350" s="70"/>
      <c r="X350" s="70"/>
      <c r="Y350" s="70"/>
      <c r="Z350" s="70"/>
      <c r="AA350" s="70"/>
      <c r="AB350" s="70"/>
      <c r="AC350" s="62" t="str">
        <f t="shared" si="115"/>
        <v/>
      </c>
      <c r="AD350" s="62" t="str">
        <f t="shared" si="116"/>
        <v/>
      </c>
      <c r="AE350" s="62" t="str">
        <f t="shared" si="117"/>
        <v/>
      </c>
      <c r="AF350" s="62" t="str">
        <f t="shared" si="118"/>
        <v/>
      </c>
      <c r="AG350" s="62" t="str">
        <f t="shared" si="119"/>
        <v/>
      </c>
      <c r="AH350" s="63" t="str">
        <f>IF(AG350&lt;'Patient Data'!$AS$4,"Labs complete w/in 45 minutes","")</f>
        <v/>
      </c>
      <c r="AI350" s="62" t="str">
        <f t="shared" si="120"/>
        <v/>
      </c>
      <c r="AJ350" s="63" t="str">
        <f>IF(AI350&lt;'Patient Data'!$AU$4,"tPA w/in 60 minutes","")</f>
        <v/>
      </c>
      <c r="AK350" s="63" t="str">
        <f>IF(AY350&lt;'Patient Data'!$AY$4,"tPA w/in 3 hours","")</f>
        <v/>
      </c>
      <c r="AL350" s="63" t="str">
        <f>IF(AR350&lt;'Patient Data'!$AR$4,"LSN within 3.5 hours","")</f>
        <v/>
      </c>
      <c r="AM350" s="63" t="str">
        <f t="shared" si="111"/>
        <v>-0-0-1-25-346</v>
      </c>
      <c r="AR350" s="18" t="str">
        <f t="shared" si="112"/>
        <v/>
      </c>
      <c r="AS350" s="18" t="str">
        <f>IF(L350="","",AG350-'Patient Data'!$AS$4)</f>
        <v/>
      </c>
      <c r="AT350" s="19"/>
      <c r="AU350" s="18" t="str">
        <f>IF(M350="","",AI350-'Patient Data'!$AU$4)</f>
        <v/>
      </c>
      <c r="AW350" s="19"/>
      <c r="AX350" s="18" t="str">
        <f t="shared" si="113"/>
        <v/>
      </c>
      <c r="AY350" s="18" t="str">
        <f t="shared" si="114"/>
        <v/>
      </c>
      <c r="AZ350" s="19"/>
      <c r="BO350" s="62" t="str">
        <f t="shared" si="121"/>
        <v/>
      </c>
      <c r="BP350" s="62" t="str">
        <f t="shared" si="122"/>
        <v/>
      </c>
      <c r="BQ350" s="62" t="str">
        <f t="shared" si="123"/>
        <v/>
      </c>
      <c r="BR350" s="62" t="str">
        <f t="shared" si="124"/>
        <v/>
      </c>
      <c r="BS350" s="62" t="str">
        <f t="shared" si="125"/>
        <v/>
      </c>
      <c r="BT350" s="62" t="str">
        <f t="shared" si="126"/>
        <v/>
      </c>
      <c r="BU350" s="62" t="str">
        <f t="shared" si="127"/>
        <v/>
      </c>
      <c r="BV350" s="62" t="str">
        <f t="shared" si="128"/>
        <v/>
      </c>
      <c r="BW350" s="62" t="str">
        <f t="shared" si="129"/>
        <v/>
      </c>
    </row>
    <row r="351" spans="1:75" s="13" customFormat="1" ht="38.25" customHeight="1" thickBot="1">
      <c r="A351" s="49">
        <f t="shared" si="130"/>
        <v>0</v>
      </c>
      <c r="B351" s="49" t="str">
        <f t="shared" si="131"/>
        <v>1-25</v>
      </c>
      <c r="C351" s="34"/>
      <c r="D351" s="92" t="str">
        <f>$A351&amp;"-"&amp;$B351&amp;"-"&amp;TEXT(ROWS(D$5:D351),"000")</f>
        <v>0-1-25-347</v>
      </c>
      <c r="E351" s="4"/>
      <c r="F351" s="4"/>
      <c r="G351" s="4"/>
      <c r="H351" s="4"/>
      <c r="I351" s="27"/>
      <c r="J351" s="4"/>
      <c r="K351" s="4"/>
      <c r="L351" s="4"/>
      <c r="M351" s="4"/>
      <c r="N351" s="57"/>
      <c r="O351" s="61"/>
      <c r="P351" s="63"/>
      <c r="Q351" s="68"/>
      <c r="R351" s="68"/>
      <c r="S351" s="68"/>
      <c r="T351" s="68"/>
      <c r="U351" s="70"/>
      <c r="V351" s="70"/>
      <c r="W351" s="70"/>
      <c r="X351" s="70"/>
      <c r="Y351" s="70"/>
      <c r="Z351" s="70"/>
      <c r="AA351" s="70"/>
      <c r="AB351" s="70"/>
      <c r="AC351" s="62" t="str">
        <f t="shared" si="115"/>
        <v/>
      </c>
      <c r="AD351" s="62" t="str">
        <f t="shared" si="116"/>
        <v/>
      </c>
      <c r="AE351" s="62" t="str">
        <f t="shared" si="117"/>
        <v/>
      </c>
      <c r="AF351" s="62" t="str">
        <f t="shared" si="118"/>
        <v/>
      </c>
      <c r="AG351" s="62" t="str">
        <f t="shared" si="119"/>
        <v/>
      </c>
      <c r="AH351" s="63" t="str">
        <f>IF(AG351&lt;'Patient Data'!$AS$4,"Labs complete w/in 45 minutes","")</f>
        <v/>
      </c>
      <c r="AI351" s="62" t="str">
        <f t="shared" si="120"/>
        <v/>
      </c>
      <c r="AJ351" s="63" t="str">
        <f>IF(AI351&lt;'Patient Data'!$AU$4,"tPA w/in 60 minutes","")</f>
        <v/>
      </c>
      <c r="AK351" s="63" t="str">
        <f>IF(AY351&lt;'Patient Data'!$AY$4,"tPA w/in 3 hours","")</f>
        <v/>
      </c>
      <c r="AL351" s="63" t="str">
        <f>IF(AR351&lt;'Patient Data'!$AR$4,"LSN within 3.5 hours","")</f>
        <v/>
      </c>
      <c r="AM351" s="63" t="str">
        <f t="shared" si="111"/>
        <v>-0-0-1-25-347</v>
      </c>
      <c r="AR351" s="18" t="str">
        <f t="shared" si="112"/>
        <v/>
      </c>
      <c r="AS351" s="18" t="str">
        <f>IF(L351="","",AG351-'Patient Data'!$AS$4)</f>
        <v/>
      </c>
      <c r="AT351" s="19"/>
      <c r="AU351" s="18" t="str">
        <f>IF(M351="","",AI351-'Patient Data'!$AU$4)</f>
        <v/>
      </c>
      <c r="AW351" s="19"/>
      <c r="AX351" s="18" t="str">
        <f t="shared" si="113"/>
        <v/>
      </c>
      <c r="AY351" s="18" t="str">
        <f t="shared" si="114"/>
        <v/>
      </c>
      <c r="AZ351" s="19"/>
      <c r="BO351" s="62" t="str">
        <f t="shared" si="121"/>
        <v/>
      </c>
      <c r="BP351" s="62" t="str">
        <f t="shared" si="122"/>
        <v/>
      </c>
      <c r="BQ351" s="62" t="str">
        <f t="shared" si="123"/>
        <v/>
      </c>
      <c r="BR351" s="62" t="str">
        <f t="shared" si="124"/>
        <v/>
      </c>
      <c r="BS351" s="62" t="str">
        <f t="shared" si="125"/>
        <v/>
      </c>
      <c r="BT351" s="62" t="str">
        <f t="shared" si="126"/>
        <v/>
      </c>
      <c r="BU351" s="62" t="str">
        <f t="shared" si="127"/>
        <v/>
      </c>
      <c r="BV351" s="62" t="str">
        <f t="shared" si="128"/>
        <v/>
      </c>
      <c r="BW351" s="62" t="str">
        <f t="shared" si="129"/>
        <v/>
      </c>
    </row>
    <row r="352" spans="1:75" s="13" customFormat="1" ht="38.25" customHeight="1" thickBot="1">
      <c r="A352" s="49">
        <f t="shared" si="130"/>
        <v>0</v>
      </c>
      <c r="B352" s="49" t="str">
        <f t="shared" si="131"/>
        <v>1-25</v>
      </c>
      <c r="C352" s="34"/>
      <c r="D352" s="92" t="str">
        <f>$A352&amp;"-"&amp;$B352&amp;"-"&amp;TEXT(ROWS(D$5:D352),"000")</f>
        <v>0-1-25-348</v>
      </c>
      <c r="E352" s="4"/>
      <c r="F352" s="4"/>
      <c r="G352" s="4"/>
      <c r="H352" s="4"/>
      <c r="I352" s="27"/>
      <c r="J352" s="4"/>
      <c r="K352" s="4"/>
      <c r="L352" s="4"/>
      <c r="M352" s="4"/>
      <c r="N352" s="57"/>
      <c r="O352" s="61"/>
      <c r="P352" s="63"/>
      <c r="Q352" s="68"/>
      <c r="R352" s="68"/>
      <c r="S352" s="68"/>
      <c r="T352" s="68"/>
      <c r="U352" s="70"/>
      <c r="V352" s="70"/>
      <c r="W352" s="70"/>
      <c r="X352" s="70"/>
      <c r="Y352" s="70"/>
      <c r="Z352" s="70"/>
      <c r="AA352" s="70"/>
      <c r="AB352" s="70"/>
      <c r="AC352" s="62" t="str">
        <f t="shared" si="115"/>
        <v/>
      </c>
      <c r="AD352" s="62" t="str">
        <f t="shared" si="116"/>
        <v/>
      </c>
      <c r="AE352" s="62" t="str">
        <f t="shared" si="117"/>
        <v/>
      </c>
      <c r="AF352" s="62" t="str">
        <f t="shared" si="118"/>
        <v/>
      </c>
      <c r="AG352" s="62" t="str">
        <f t="shared" si="119"/>
        <v/>
      </c>
      <c r="AH352" s="63" t="str">
        <f>IF(AG352&lt;'Patient Data'!$AS$4,"Labs complete w/in 45 minutes","")</f>
        <v/>
      </c>
      <c r="AI352" s="62" t="str">
        <f t="shared" si="120"/>
        <v/>
      </c>
      <c r="AJ352" s="63" t="str">
        <f>IF(AI352&lt;'Patient Data'!$AU$4,"tPA w/in 60 minutes","")</f>
        <v/>
      </c>
      <c r="AK352" s="63" t="str">
        <f>IF(AY352&lt;'Patient Data'!$AY$4,"tPA w/in 3 hours","")</f>
        <v/>
      </c>
      <c r="AL352" s="63" t="str">
        <f>IF(AR352&lt;'Patient Data'!$AR$4,"LSN within 3.5 hours","")</f>
        <v/>
      </c>
      <c r="AM352" s="63" t="str">
        <f t="shared" si="111"/>
        <v>-0-0-1-25-348</v>
      </c>
      <c r="AR352" s="18" t="str">
        <f t="shared" si="112"/>
        <v/>
      </c>
      <c r="AS352" s="18" t="str">
        <f>IF(L352="","",AG352-'Patient Data'!$AS$4)</f>
        <v/>
      </c>
      <c r="AT352" s="19"/>
      <c r="AU352" s="18" t="str">
        <f>IF(M352="","",AI352-'Patient Data'!$AU$4)</f>
        <v/>
      </c>
      <c r="AW352" s="19"/>
      <c r="AX352" s="18" t="str">
        <f t="shared" si="113"/>
        <v/>
      </c>
      <c r="AY352" s="18" t="str">
        <f t="shared" si="114"/>
        <v/>
      </c>
      <c r="AZ352" s="19"/>
      <c r="BO352" s="62" t="str">
        <f t="shared" si="121"/>
        <v/>
      </c>
      <c r="BP352" s="62" t="str">
        <f t="shared" si="122"/>
        <v/>
      </c>
      <c r="BQ352" s="62" t="str">
        <f t="shared" si="123"/>
        <v/>
      </c>
      <c r="BR352" s="62" t="str">
        <f t="shared" si="124"/>
        <v/>
      </c>
      <c r="BS352" s="62" t="str">
        <f t="shared" si="125"/>
        <v/>
      </c>
      <c r="BT352" s="62" t="str">
        <f t="shared" si="126"/>
        <v/>
      </c>
      <c r="BU352" s="62" t="str">
        <f t="shared" si="127"/>
        <v/>
      </c>
      <c r="BV352" s="62" t="str">
        <f t="shared" si="128"/>
        <v/>
      </c>
      <c r="BW352" s="62" t="str">
        <f t="shared" si="129"/>
        <v/>
      </c>
    </row>
    <row r="353" spans="1:75" s="13" customFormat="1" ht="38.25" customHeight="1" thickBot="1">
      <c r="A353" s="49">
        <f t="shared" si="130"/>
        <v>0</v>
      </c>
      <c r="B353" s="49" t="str">
        <f t="shared" si="131"/>
        <v>1-25</v>
      </c>
      <c r="C353" s="34"/>
      <c r="D353" s="92" t="str">
        <f>$A353&amp;"-"&amp;$B353&amp;"-"&amp;TEXT(ROWS(D$5:D353),"000")</f>
        <v>0-1-25-349</v>
      </c>
      <c r="E353" s="4"/>
      <c r="F353" s="4"/>
      <c r="G353" s="4"/>
      <c r="H353" s="4"/>
      <c r="I353" s="27"/>
      <c r="J353" s="4"/>
      <c r="K353" s="4"/>
      <c r="L353" s="4"/>
      <c r="M353" s="4"/>
      <c r="N353" s="57"/>
      <c r="O353" s="61"/>
      <c r="P353" s="63"/>
      <c r="Q353" s="68"/>
      <c r="R353" s="68"/>
      <c r="S353" s="68"/>
      <c r="T353" s="68"/>
      <c r="U353" s="70"/>
      <c r="V353" s="70"/>
      <c r="W353" s="70"/>
      <c r="X353" s="70"/>
      <c r="Y353" s="70"/>
      <c r="Z353" s="70"/>
      <c r="AA353" s="70"/>
      <c r="AB353" s="70"/>
      <c r="AC353" s="62" t="str">
        <f t="shared" si="115"/>
        <v/>
      </c>
      <c r="AD353" s="62" t="str">
        <f t="shared" si="116"/>
        <v/>
      </c>
      <c r="AE353" s="62" t="str">
        <f t="shared" si="117"/>
        <v/>
      </c>
      <c r="AF353" s="62" t="str">
        <f t="shared" si="118"/>
        <v/>
      </c>
      <c r="AG353" s="62" t="str">
        <f t="shared" si="119"/>
        <v/>
      </c>
      <c r="AH353" s="63" t="str">
        <f>IF(AG353&lt;'Patient Data'!$AS$4,"Labs complete w/in 45 minutes","")</f>
        <v/>
      </c>
      <c r="AI353" s="62" t="str">
        <f t="shared" si="120"/>
        <v/>
      </c>
      <c r="AJ353" s="63" t="str">
        <f>IF(AI353&lt;'Patient Data'!$AU$4,"tPA w/in 60 minutes","")</f>
        <v/>
      </c>
      <c r="AK353" s="63" t="str">
        <f>IF(AY353&lt;'Patient Data'!$AY$4,"tPA w/in 3 hours","")</f>
        <v/>
      </c>
      <c r="AL353" s="63" t="str">
        <f>IF(AR353&lt;'Patient Data'!$AR$4,"LSN within 3.5 hours","")</f>
        <v/>
      </c>
      <c r="AM353" s="63" t="str">
        <f t="shared" si="111"/>
        <v>-0-0-1-25-349</v>
      </c>
      <c r="AR353" s="18" t="str">
        <f t="shared" si="112"/>
        <v/>
      </c>
      <c r="AS353" s="18" t="str">
        <f>IF(L353="","",AG353-'Patient Data'!$AS$4)</f>
        <v/>
      </c>
      <c r="AT353" s="19"/>
      <c r="AU353" s="18" t="str">
        <f>IF(M353="","",AI353-'Patient Data'!$AU$4)</f>
        <v/>
      </c>
      <c r="AW353" s="19"/>
      <c r="AX353" s="18" t="str">
        <f t="shared" si="113"/>
        <v/>
      </c>
      <c r="AY353" s="18" t="str">
        <f t="shared" si="114"/>
        <v/>
      </c>
      <c r="AZ353" s="19"/>
      <c r="BO353" s="62" t="str">
        <f t="shared" si="121"/>
        <v/>
      </c>
      <c r="BP353" s="62" t="str">
        <f t="shared" si="122"/>
        <v/>
      </c>
      <c r="BQ353" s="62" t="str">
        <f t="shared" si="123"/>
        <v/>
      </c>
      <c r="BR353" s="62" t="str">
        <f t="shared" si="124"/>
        <v/>
      </c>
      <c r="BS353" s="62" t="str">
        <f t="shared" si="125"/>
        <v/>
      </c>
      <c r="BT353" s="62" t="str">
        <f t="shared" si="126"/>
        <v/>
      </c>
      <c r="BU353" s="62" t="str">
        <f t="shared" si="127"/>
        <v/>
      </c>
      <c r="BV353" s="62" t="str">
        <f t="shared" si="128"/>
        <v/>
      </c>
      <c r="BW353" s="62" t="str">
        <f t="shared" si="129"/>
        <v/>
      </c>
    </row>
    <row r="354" spans="1:75" s="13" customFormat="1" ht="38.25" customHeight="1" thickBot="1">
      <c r="A354" s="49">
        <f t="shared" si="130"/>
        <v>0</v>
      </c>
      <c r="B354" s="49" t="str">
        <f t="shared" si="131"/>
        <v>1-25</v>
      </c>
      <c r="C354" s="34"/>
      <c r="D354" s="92" t="str">
        <f>$A354&amp;"-"&amp;$B354&amp;"-"&amp;TEXT(ROWS(D$5:D354),"000")</f>
        <v>0-1-25-350</v>
      </c>
      <c r="E354" s="4"/>
      <c r="F354" s="4"/>
      <c r="G354" s="4"/>
      <c r="H354" s="4"/>
      <c r="I354" s="27"/>
      <c r="J354" s="4"/>
      <c r="K354" s="4"/>
      <c r="L354" s="4"/>
      <c r="M354" s="4"/>
      <c r="N354" s="57"/>
      <c r="O354" s="61"/>
      <c r="P354" s="63"/>
      <c r="Q354" s="68"/>
      <c r="R354" s="68"/>
      <c r="S354" s="68"/>
      <c r="T354" s="68"/>
      <c r="U354" s="70"/>
      <c r="V354" s="70"/>
      <c r="W354" s="70"/>
      <c r="X354" s="70"/>
      <c r="Y354" s="70"/>
      <c r="Z354" s="70"/>
      <c r="AA354" s="70"/>
      <c r="AB354" s="70"/>
      <c r="AC354" s="62" t="str">
        <f t="shared" si="115"/>
        <v/>
      </c>
      <c r="AD354" s="62" t="str">
        <f t="shared" si="116"/>
        <v/>
      </c>
      <c r="AE354" s="62" t="str">
        <f t="shared" si="117"/>
        <v/>
      </c>
      <c r="AF354" s="62" t="str">
        <f t="shared" si="118"/>
        <v/>
      </c>
      <c r="AG354" s="62" t="str">
        <f t="shared" si="119"/>
        <v/>
      </c>
      <c r="AH354" s="63" t="str">
        <f>IF(AG354&lt;'Patient Data'!$AS$4,"Labs complete w/in 45 minutes","")</f>
        <v/>
      </c>
      <c r="AI354" s="62" t="str">
        <f t="shared" si="120"/>
        <v/>
      </c>
      <c r="AJ354" s="63" t="str">
        <f>IF(AI354&lt;'Patient Data'!$AU$4,"tPA w/in 60 minutes","")</f>
        <v/>
      </c>
      <c r="AK354" s="63" t="str">
        <f>IF(AY354&lt;'Patient Data'!$AY$4,"tPA w/in 3 hours","")</f>
        <v/>
      </c>
      <c r="AL354" s="63" t="str">
        <f>IF(AR354&lt;'Patient Data'!$AR$4,"LSN within 3.5 hours","")</f>
        <v/>
      </c>
      <c r="AM354" s="63" t="str">
        <f t="shared" si="111"/>
        <v>-0-0-1-25-350</v>
      </c>
      <c r="AR354" s="18" t="str">
        <f t="shared" si="112"/>
        <v/>
      </c>
      <c r="AS354" s="18" t="str">
        <f>IF(L354="","",AG354-'Patient Data'!$AS$4)</f>
        <v/>
      </c>
      <c r="AT354" s="19"/>
      <c r="AU354" s="18" t="str">
        <f>IF(M354="","",AI354-'Patient Data'!$AU$4)</f>
        <v/>
      </c>
      <c r="AW354" s="19"/>
      <c r="AX354" s="18" t="str">
        <f t="shared" si="113"/>
        <v/>
      </c>
      <c r="AY354" s="18" t="str">
        <f t="shared" si="114"/>
        <v/>
      </c>
      <c r="AZ354" s="19"/>
      <c r="BO354" s="62" t="str">
        <f t="shared" si="121"/>
        <v/>
      </c>
      <c r="BP354" s="62" t="str">
        <f t="shared" si="122"/>
        <v/>
      </c>
      <c r="BQ354" s="62" t="str">
        <f t="shared" si="123"/>
        <v/>
      </c>
      <c r="BR354" s="62" t="str">
        <f t="shared" si="124"/>
        <v/>
      </c>
      <c r="BS354" s="62" t="str">
        <f t="shared" si="125"/>
        <v/>
      </c>
      <c r="BT354" s="62" t="str">
        <f t="shared" si="126"/>
        <v/>
      </c>
      <c r="BU354" s="62" t="str">
        <f t="shared" si="127"/>
        <v/>
      </c>
      <c r="BV354" s="62" t="str">
        <f t="shared" si="128"/>
        <v/>
      </c>
      <c r="BW354" s="62" t="str">
        <f t="shared" si="129"/>
        <v/>
      </c>
    </row>
    <row r="355" spans="1:75" s="13" customFormat="1" ht="38.25" customHeight="1" thickBot="1">
      <c r="A355" s="49">
        <f t="shared" si="130"/>
        <v>0</v>
      </c>
      <c r="B355" s="49" t="str">
        <f t="shared" si="131"/>
        <v>1-25</v>
      </c>
      <c r="C355" s="34"/>
      <c r="D355" s="92" t="str">
        <f>$A355&amp;"-"&amp;$B355&amp;"-"&amp;TEXT(ROWS(D$5:D355),"000")</f>
        <v>0-1-25-351</v>
      </c>
      <c r="E355" s="4"/>
      <c r="F355" s="4"/>
      <c r="G355" s="4"/>
      <c r="H355" s="4"/>
      <c r="I355" s="27"/>
      <c r="J355" s="4"/>
      <c r="K355" s="4"/>
      <c r="L355" s="4"/>
      <c r="M355" s="4"/>
      <c r="N355" s="57"/>
      <c r="O355" s="61"/>
      <c r="P355" s="63"/>
      <c r="Q355" s="68"/>
      <c r="R355" s="68"/>
      <c r="S355" s="68"/>
      <c r="T355" s="68"/>
      <c r="U355" s="70"/>
      <c r="V355" s="70"/>
      <c r="W355" s="70"/>
      <c r="X355" s="70"/>
      <c r="Y355" s="70"/>
      <c r="Z355" s="70"/>
      <c r="AA355" s="70"/>
      <c r="AB355" s="70"/>
      <c r="AC355" s="62" t="str">
        <f t="shared" si="115"/>
        <v/>
      </c>
      <c r="AD355" s="62" t="str">
        <f t="shared" si="116"/>
        <v/>
      </c>
      <c r="AE355" s="62" t="str">
        <f t="shared" si="117"/>
        <v/>
      </c>
      <c r="AF355" s="62" t="str">
        <f t="shared" si="118"/>
        <v/>
      </c>
      <c r="AG355" s="62" t="str">
        <f t="shared" si="119"/>
        <v/>
      </c>
      <c r="AH355" s="63" t="str">
        <f>IF(AG355&lt;'Patient Data'!$AS$4,"Labs complete w/in 45 minutes","")</f>
        <v/>
      </c>
      <c r="AI355" s="62" t="str">
        <f t="shared" si="120"/>
        <v/>
      </c>
      <c r="AJ355" s="63" t="str">
        <f>IF(AI355&lt;'Patient Data'!$AU$4,"tPA w/in 60 minutes","")</f>
        <v/>
      </c>
      <c r="AK355" s="63" t="str">
        <f>IF(AY355&lt;'Patient Data'!$AY$4,"tPA w/in 3 hours","")</f>
        <v/>
      </c>
      <c r="AL355" s="63" t="str">
        <f>IF(AR355&lt;'Patient Data'!$AR$4,"LSN within 3.5 hours","")</f>
        <v/>
      </c>
      <c r="AM355" s="63" t="str">
        <f t="shared" si="111"/>
        <v>-0-0-1-25-351</v>
      </c>
      <c r="AR355" s="18" t="str">
        <f t="shared" si="112"/>
        <v/>
      </c>
      <c r="AS355" s="18" t="str">
        <f>IF(L355="","",AG355-'Patient Data'!$AS$4)</f>
        <v/>
      </c>
      <c r="AT355" s="19"/>
      <c r="AU355" s="18" t="str">
        <f>IF(M355="","",AI355-'Patient Data'!$AU$4)</f>
        <v/>
      </c>
      <c r="AW355" s="19"/>
      <c r="AX355" s="18" t="str">
        <f t="shared" si="113"/>
        <v/>
      </c>
      <c r="AY355" s="18" t="str">
        <f t="shared" si="114"/>
        <v/>
      </c>
      <c r="AZ355" s="19"/>
      <c r="BO355" s="62" t="str">
        <f t="shared" si="121"/>
        <v/>
      </c>
      <c r="BP355" s="62" t="str">
        <f t="shared" si="122"/>
        <v/>
      </c>
      <c r="BQ355" s="62" t="str">
        <f t="shared" si="123"/>
        <v/>
      </c>
      <c r="BR355" s="62" t="str">
        <f t="shared" si="124"/>
        <v/>
      </c>
      <c r="BS355" s="62" t="str">
        <f t="shared" si="125"/>
        <v/>
      </c>
      <c r="BT355" s="62" t="str">
        <f t="shared" si="126"/>
        <v/>
      </c>
      <c r="BU355" s="62" t="str">
        <f t="shared" si="127"/>
        <v/>
      </c>
      <c r="BV355" s="62" t="str">
        <f t="shared" si="128"/>
        <v/>
      </c>
      <c r="BW355" s="62" t="str">
        <f t="shared" si="129"/>
        <v/>
      </c>
    </row>
    <row r="356" spans="1:75" s="13" customFormat="1" ht="38.25" customHeight="1" thickBot="1">
      <c r="A356" s="49">
        <f t="shared" si="130"/>
        <v>0</v>
      </c>
      <c r="B356" s="49" t="str">
        <f t="shared" si="131"/>
        <v>1-25</v>
      </c>
      <c r="C356" s="34"/>
      <c r="D356" s="92" t="str">
        <f>$A356&amp;"-"&amp;$B356&amp;"-"&amp;TEXT(ROWS(D$5:D356),"000")</f>
        <v>0-1-25-352</v>
      </c>
      <c r="E356" s="4"/>
      <c r="F356" s="4"/>
      <c r="G356" s="4"/>
      <c r="H356" s="4"/>
      <c r="I356" s="27"/>
      <c r="J356" s="4"/>
      <c r="K356" s="4"/>
      <c r="L356" s="4"/>
      <c r="M356" s="4"/>
      <c r="N356" s="57"/>
      <c r="O356" s="61"/>
      <c r="P356" s="63"/>
      <c r="Q356" s="68"/>
      <c r="R356" s="68"/>
      <c r="S356" s="68"/>
      <c r="T356" s="68"/>
      <c r="U356" s="70"/>
      <c r="V356" s="70"/>
      <c r="W356" s="70"/>
      <c r="X356" s="70"/>
      <c r="Y356" s="70"/>
      <c r="Z356" s="70"/>
      <c r="AA356" s="70"/>
      <c r="AB356" s="70"/>
      <c r="AC356" s="62" t="str">
        <f t="shared" si="115"/>
        <v/>
      </c>
      <c r="AD356" s="62" t="str">
        <f t="shared" si="116"/>
        <v/>
      </c>
      <c r="AE356" s="62" t="str">
        <f t="shared" si="117"/>
        <v/>
      </c>
      <c r="AF356" s="62" t="str">
        <f t="shared" si="118"/>
        <v/>
      </c>
      <c r="AG356" s="62" t="str">
        <f t="shared" si="119"/>
        <v/>
      </c>
      <c r="AH356" s="63" t="str">
        <f>IF(AG356&lt;'Patient Data'!$AS$4,"Labs complete w/in 45 minutes","")</f>
        <v/>
      </c>
      <c r="AI356" s="62" t="str">
        <f t="shared" si="120"/>
        <v/>
      </c>
      <c r="AJ356" s="63" t="str">
        <f>IF(AI356&lt;'Patient Data'!$AU$4,"tPA w/in 60 minutes","")</f>
        <v/>
      </c>
      <c r="AK356" s="63" t="str">
        <f>IF(AY356&lt;'Patient Data'!$AY$4,"tPA w/in 3 hours","")</f>
        <v/>
      </c>
      <c r="AL356" s="63" t="str">
        <f>IF(AR356&lt;'Patient Data'!$AR$4,"LSN within 3.5 hours","")</f>
        <v/>
      </c>
      <c r="AM356" s="63" t="str">
        <f t="shared" si="111"/>
        <v>-0-0-1-25-352</v>
      </c>
      <c r="AR356" s="18" t="str">
        <f t="shared" si="112"/>
        <v/>
      </c>
      <c r="AS356" s="18" t="str">
        <f>IF(L356="","",AG356-'Patient Data'!$AS$4)</f>
        <v/>
      </c>
      <c r="AT356" s="19"/>
      <c r="AU356" s="18" t="str">
        <f>IF(M356="","",AI356-'Patient Data'!$AU$4)</f>
        <v/>
      </c>
      <c r="AW356" s="19"/>
      <c r="AX356" s="18" t="str">
        <f t="shared" si="113"/>
        <v/>
      </c>
      <c r="AY356" s="18" t="str">
        <f t="shared" si="114"/>
        <v/>
      </c>
      <c r="AZ356" s="19"/>
      <c r="BO356" s="62" t="str">
        <f t="shared" si="121"/>
        <v/>
      </c>
      <c r="BP356" s="62" t="str">
        <f t="shared" si="122"/>
        <v/>
      </c>
      <c r="BQ356" s="62" t="str">
        <f t="shared" si="123"/>
        <v/>
      </c>
      <c r="BR356" s="62" t="str">
        <f t="shared" si="124"/>
        <v/>
      </c>
      <c r="BS356" s="62" t="str">
        <f t="shared" si="125"/>
        <v/>
      </c>
      <c r="BT356" s="62" t="str">
        <f t="shared" si="126"/>
        <v/>
      </c>
      <c r="BU356" s="62" t="str">
        <f t="shared" si="127"/>
        <v/>
      </c>
      <c r="BV356" s="62" t="str">
        <f t="shared" si="128"/>
        <v/>
      </c>
      <c r="BW356" s="62" t="str">
        <f t="shared" si="129"/>
        <v/>
      </c>
    </row>
    <row r="357" spans="1:75" s="13" customFormat="1" ht="38.25" customHeight="1" thickBot="1">
      <c r="A357" s="49">
        <f t="shared" si="130"/>
        <v>0</v>
      </c>
      <c r="B357" s="49" t="str">
        <f t="shared" si="131"/>
        <v>1-25</v>
      </c>
      <c r="C357" s="34"/>
      <c r="D357" s="92" t="str">
        <f>$A357&amp;"-"&amp;$B357&amp;"-"&amp;TEXT(ROWS(D$5:D357),"000")</f>
        <v>0-1-25-353</v>
      </c>
      <c r="E357" s="4"/>
      <c r="F357" s="4"/>
      <c r="G357" s="4"/>
      <c r="H357" s="4"/>
      <c r="I357" s="27"/>
      <c r="J357" s="4"/>
      <c r="K357" s="4"/>
      <c r="L357" s="4"/>
      <c r="M357" s="4"/>
      <c r="N357" s="57"/>
      <c r="O357" s="61"/>
      <c r="P357" s="63"/>
      <c r="Q357" s="68"/>
      <c r="R357" s="68"/>
      <c r="S357" s="68"/>
      <c r="T357" s="68"/>
      <c r="U357" s="70"/>
      <c r="V357" s="70"/>
      <c r="W357" s="70"/>
      <c r="X357" s="70"/>
      <c r="Y357" s="70"/>
      <c r="Z357" s="70"/>
      <c r="AA357" s="70"/>
      <c r="AB357" s="70"/>
      <c r="AC357" s="62" t="str">
        <f t="shared" si="115"/>
        <v/>
      </c>
      <c r="AD357" s="62" t="str">
        <f t="shared" si="116"/>
        <v/>
      </c>
      <c r="AE357" s="62" t="str">
        <f t="shared" si="117"/>
        <v/>
      </c>
      <c r="AF357" s="62" t="str">
        <f t="shared" si="118"/>
        <v/>
      </c>
      <c r="AG357" s="62" t="str">
        <f t="shared" si="119"/>
        <v/>
      </c>
      <c r="AH357" s="63" t="str">
        <f>IF(AG357&lt;'Patient Data'!$AS$4,"Labs complete w/in 45 minutes","")</f>
        <v/>
      </c>
      <c r="AI357" s="62" t="str">
        <f t="shared" si="120"/>
        <v/>
      </c>
      <c r="AJ357" s="63" t="str">
        <f>IF(AI357&lt;'Patient Data'!$AU$4,"tPA w/in 60 minutes","")</f>
        <v/>
      </c>
      <c r="AK357" s="63" t="str">
        <f>IF(AY357&lt;'Patient Data'!$AY$4,"tPA w/in 3 hours","")</f>
        <v/>
      </c>
      <c r="AL357" s="63" t="str">
        <f>IF(AR357&lt;'Patient Data'!$AR$4,"LSN within 3.5 hours","")</f>
        <v/>
      </c>
      <c r="AM357" s="63" t="str">
        <f t="shared" si="111"/>
        <v>-0-0-1-25-353</v>
      </c>
      <c r="AR357" s="18" t="str">
        <f t="shared" si="112"/>
        <v/>
      </c>
      <c r="AS357" s="18" t="str">
        <f>IF(L357="","",AG357-'Patient Data'!$AS$4)</f>
        <v/>
      </c>
      <c r="AT357" s="19"/>
      <c r="AU357" s="18" t="str">
        <f>IF(M357="","",AI357-'Patient Data'!$AU$4)</f>
        <v/>
      </c>
      <c r="AW357" s="19"/>
      <c r="AX357" s="18" t="str">
        <f t="shared" si="113"/>
        <v/>
      </c>
      <c r="AY357" s="18" t="str">
        <f t="shared" si="114"/>
        <v/>
      </c>
      <c r="AZ357" s="19"/>
      <c r="BO357" s="62" t="str">
        <f t="shared" si="121"/>
        <v/>
      </c>
      <c r="BP357" s="62" t="str">
        <f t="shared" si="122"/>
        <v/>
      </c>
      <c r="BQ357" s="62" t="str">
        <f t="shared" si="123"/>
        <v/>
      </c>
      <c r="BR357" s="62" t="str">
        <f t="shared" si="124"/>
        <v/>
      </c>
      <c r="BS357" s="62" t="str">
        <f t="shared" si="125"/>
        <v/>
      </c>
      <c r="BT357" s="62" t="str">
        <f t="shared" si="126"/>
        <v/>
      </c>
      <c r="BU357" s="62" t="str">
        <f t="shared" si="127"/>
        <v/>
      </c>
      <c r="BV357" s="62" t="str">
        <f t="shared" si="128"/>
        <v/>
      </c>
      <c r="BW357" s="62" t="str">
        <f t="shared" si="129"/>
        <v/>
      </c>
    </row>
    <row r="358" spans="1:75" s="13" customFormat="1" ht="38.25" customHeight="1" thickBot="1">
      <c r="A358" s="49">
        <f t="shared" si="130"/>
        <v>0</v>
      </c>
      <c r="B358" s="49" t="str">
        <f t="shared" si="131"/>
        <v>1-25</v>
      </c>
      <c r="C358" s="34"/>
      <c r="D358" s="92" t="str">
        <f>$A358&amp;"-"&amp;$B358&amp;"-"&amp;TEXT(ROWS(D$5:D358),"000")</f>
        <v>0-1-25-354</v>
      </c>
      <c r="E358" s="4"/>
      <c r="F358" s="4"/>
      <c r="G358" s="4"/>
      <c r="H358" s="4"/>
      <c r="I358" s="27"/>
      <c r="J358" s="4"/>
      <c r="K358" s="4"/>
      <c r="L358" s="4"/>
      <c r="M358" s="4"/>
      <c r="N358" s="57"/>
      <c r="O358" s="61"/>
      <c r="P358" s="63"/>
      <c r="Q358" s="68"/>
      <c r="R358" s="68"/>
      <c r="S358" s="68"/>
      <c r="T358" s="68"/>
      <c r="U358" s="70"/>
      <c r="V358" s="70"/>
      <c r="W358" s="70"/>
      <c r="X358" s="70"/>
      <c r="Y358" s="70"/>
      <c r="Z358" s="70"/>
      <c r="AA358" s="70"/>
      <c r="AB358" s="70"/>
      <c r="AC358" s="62" t="str">
        <f t="shared" si="115"/>
        <v/>
      </c>
      <c r="AD358" s="62" t="str">
        <f t="shared" si="116"/>
        <v/>
      </c>
      <c r="AE358" s="62" t="str">
        <f t="shared" si="117"/>
        <v/>
      </c>
      <c r="AF358" s="62" t="str">
        <f t="shared" si="118"/>
        <v/>
      </c>
      <c r="AG358" s="62" t="str">
        <f t="shared" si="119"/>
        <v/>
      </c>
      <c r="AH358" s="63" t="str">
        <f>IF(AG358&lt;'Patient Data'!$AS$4,"Labs complete w/in 45 minutes","")</f>
        <v/>
      </c>
      <c r="AI358" s="62" t="str">
        <f t="shared" si="120"/>
        <v/>
      </c>
      <c r="AJ358" s="63" t="str">
        <f>IF(AI358&lt;'Patient Data'!$AU$4,"tPA w/in 60 minutes","")</f>
        <v/>
      </c>
      <c r="AK358" s="63" t="str">
        <f>IF(AY358&lt;'Patient Data'!$AY$4,"tPA w/in 3 hours","")</f>
        <v/>
      </c>
      <c r="AL358" s="63" t="str">
        <f>IF(AR358&lt;'Patient Data'!$AR$4,"LSN within 3.5 hours","")</f>
        <v/>
      </c>
      <c r="AM358" s="63" t="str">
        <f t="shared" si="111"/>
        <v>-0-0-1-25-354</v>
      </c>
      <c r="AR358" s="18" t="str">
        <f t="shared" si="112"/>
        <v/>
      </c>
      <c r="AS358" s="18" t="str">
        <f>IF(L358="","",AG358-'Patient Data'!$AS$4)</f>
        <v/>
      </c>
      <c r="AT358" s="19"/>
      <c r="AU358" s="18" t="str">
        <f>IF(M358="","",AI358-'Patient Data'!$AU$4)</f>
        <v/>
      </c>
      <c r="AW358" s="19"/>
      <c r="AX358" s="18" t="str">
        <f t="shared" si="113"/>
        <v/>
      </c>
      <c r="AY358" s="18" t="str">
        <f t="shared" si="114"/>
        <v/>
      </c>
      <c r="AZ358" s="19"/>
      <c r="BO358" s="62" t="str">
        <f t="shared" si="121"/>
        <v/>
      </c>
      <c r="BP358" s="62" t="str">
        <f t="shared" si="122"/>
        <v/>
      </c>
      <c r="BQ358" s="62" t="str">
        <f t="shared" si="123"/>
        <v/>
      </c>
      <c r="BR358" s="62" t="str">
        <f t="shared" si="124"/>
        <v/>
      </c>
      <c r="BS358" s="62" t="str">
        <f t="shared" si="125"/>
        <v/>
      </c>
      <c r="BT358" s="62" t="str">
        <f t="shared" si="126"/>
        <v/>
      </c>
      <c r="BU358" s="62" t="str">
        <f t="shared" si="127"/>
        <v/>
      </c>
      <c r="BV358" s="62" t="str">
        <f t="shared" si="128"/>
        <v/>
      </c>
      <c r="BW358" s="62" t="str">
        <f t="shared" si="129"/>
        <v/>
      </c>
    </row>
    <row r="359" spans="1:75" s="13" customFormat="1" ht="38.25" customHeight="1" thickBot="1">
      <c r="A359" s="49">
        <f t="shared" si="130"/>
        <v>0</v>
      </c>
      <c r="B359" s="49" t="str">
        <f t="shared" si="131"/>
        <v>1-25</v>
      </c>
      <c r="C359" s="34"/>
      <c r="D359" s="92" t="str">
        <f>$A359&amp;"-"&amp;$B359&amp;"-"&amp;TEXT(ROWS(D$5:D359),"000")</f>
        <v>0-1-25-355</v>
      </c>
      <c r="E359" s="4"/>
      <c r="F359" s="4"/>
      <c r="G359" s="4"/>
      <c r="H359" s="4"/>
      <c r="I359" s="27"/>
      <c r="J359" s="4"/>
      <c r="K359" s="4"/>
      <c r="L359" s="4"/>
      <c r="M359" s="4"/>
      <c r="N359" s="57"/>
      <c r="O359" s="61"/>
      <c r="P359" s="63"/>
      <c r="Q359" s="68"/>
      <c r="R359" s="68"/>
      <c r="S359" s="68"/>
      <c r="T359" s="68"/>
      <c r="U359" s="70"/>
      <c r="V359" s="70"/>
      <c r="W359" s="70"/>
      <c r="X359" s="70"/>
      <c r="Y359" s="70"/>
      <c r="Z359" s="70"/>
      <c r="AA359" s="70"/>
      <c r="AB359" s="70"/>
      <c r="AC359" s="62" t="str">
        <f t="shared" si="115"/>
        <v/>
      </c>
      <c r="AD359" s="62" t="str">
        <f t="shared" si="116"/>
        <v/>
      </c>
      <c r="AE359" s="62" t="str">
        <f t="shared" si="117"/>
        <v/>
      </c>
      <c r="AF359" s="62" t="str">
        <f t="shared" si="118"/>
        <v/>
      </c>
      <c r="AG359" s="62" t="str">
        <f t="shared" si="119"/>
        <v/>
      </c>
      <c r="AH359" s="63" t="str">
        <f>IF(AG359&lt;'Patient Data'!$AS$4,"Labs complete w/in 45 minutes","")</f>
        <v/>
      </c>
      <c r="AI359" s="62" t="str">
        <f t="shared" si="120"/>
        <v/>
      </c>
      <c r="AJ359" s="63" t="str">
        <f>IF(AI359&lt;'Patient Data'!$AU$4,"tPA w/in 60 minutes","")</f>
        <v/>
      </c>
      <c r="AK359" s="63" t="str">
        <f>IF(AY359&lt;'Patient Data'!$AY$4,"tPA w/in 3 hours","")</f>
        <v/>
      </c>
      <c r="AL359" s="63" t="str">
        <f>IF(AR359&lt;'Patient Data'!$AR$4,"LSN within 3.5 hours","")</f>
        <v/>
      </c>
      <c r="AM359" s="63" t="str">
        <f t="shared" si="111"/>
        <v>-0-0-1-25-355</v>
      </c>
      <c r="AR359" s="18" t="str">
        <f t="shared" si="112"/>
        <v/>
      </c>
      <c r="AS359" s="18" t="str">
        <f>IF(L359="","",AG359-'Patient Data'!$AS$4)</f>
        <v/>
      </c>
      <c r="AT359" s="19"/>
      <c r="AU359" s="18" t="str">
        <f>IF(M359="","",AI359-'Patient Data'!$AU$4)</f>
        <v/>
      </c>
      <c r="AW359" s="19"/>
      <c r="AX359" s="18" t="str">
        <f t="shared" si="113"/>
        <v/>
      </c>
      <c r="AY359" s="18" t="str">
        <f t="shared" si="114"/>
        <v/>
      </c>
      <c r="AZ359" s="19"/>
      <c r="BO359" s="62" t="str">
        <f t="shared" si="121"/>
        <v/>
      </c>
      <c r="BP359" s="62" t="str">
        <f t="shared" si="122"/>
        <v/>
      </c>
      <c r="BQ359" s="62" t="str">
        <f t="shared" si="123"/>
        <v/>
      </c>
      <c r="BR359" s="62" t="str">
        <f t="shared" si="124"/>
        <v/>
      </c>
      <c r="BS359" s="62" t="str">
        <f t="shared" si="125"/>
        <v/>
      </c>
      <c r="BT359" s="62" t="str">
        <f t="shared" si="126"/>
        <v/>
      </c>
      <c r="BU359" s="62" t="str">
        <f t="shared" si="127"/>
        <v/>
      </c>
      <c r="BV359" s="62" t="str">
        <f t="shared" si="128"/>
        <v/>
      </c>
      <c r="BW359" s="62" t="str">
        <f t="shared" si="129"/>
        <v/>
      </c>
    </row>
    <row r="360" spans="1:75" s="13" customFormat="1" ht="38.25" customHeight="1" thickBot="1">
      <c r="A360" s="49">
        <f t="shared" si="130"/>
        <v>0</v>
      </c>
      <c r="B360" s="49" t="str">
        <f t="shared" si="131"/>
        <v>1-25</v>
      </c>
      <c r="C360" s="34"/>
      <c r="D360" s="92" t="str">
        <f>$A360&amp;"-"&amp;$B360&amp;"-"&amp;TEXT(ROWS(D$5:D360),"000")</f>
        <v>0-1-25-356</v>
      </c>
      <c r="E360" s="4"/>
      <c r="F360" s="4"/>
      <c r="G360" s="4"/>
      <c r="H360" s="4"/>
      <c r="I360" s="27"/>
      <c r="J360" s="4"/>
      <c r="K360" s="4"/>
      <c r="L360" s="4"/>
      <c r="M360" s="4"/>
      <c r="N360" s="57"/>
      <c r="O360" s="61"/>
      <c r="P360" s="63"/>
      <c r="Q360" s="68"/>
      <c r="R360" s="68"/>
      <c r="S360" s="68"/>
      <c r="T360" s="68"/>
      <c r="U360" s="70"/>
      <c r="V360" s="70"/>
      <c r="W360" s="70"/>
      <c r="X360" s="70"/>
      <c r="Y360" s="70"/>
      <c r="Z360" s="70"/>
      <c r="AA360" s="70"/>
      <c r="AB360" s="70"/>
      <c r="AC360" s="62" t="str">
        <f t="shared" si="115"/>
        <v/>
      </c>
      <c r="AD360" s="62" t="str">
        <f t="shared" si="116"/>
        <v/>
      </c>
      <c r="AE360" s="62" t="str">
        <f t="shared" si="117"/>
        <v/>
      </c>
      <c r="AF360" s="62" t="str">
        <f t="shared" si="118"/>
        <v/>
      </c>
      <c r="AG360" s="62" t="str">
        <f t="shared" si="119"/>
        <v/>
      </c>
      <c r="AH360" s="63" t="str">
        <f>IF(AG360&lt;'Patient Data'!$AS$4,"Labs complete w/in 45 minutes","")</f>
        <v/>
      </c>
      <c r="AI360" s="62" t="str">
        <f t="shared" si="120"/>
        <v/>
      </c>
      <c r="AJ360" s="63" t="str">
        <f>IF(AI360&lt;'Patient Data'!$AU$4,"tPA w/in 60 minutes","")</f>
        <v/>
      </c>
      <c r="AK360" s="63" t="str">
        <f>IF(AY360&lt;'Patient Data'!$AY$4,"tPA w/in 3 hours","")</f>
        <v/>
      </c>
      <c r="AL360" s="63" t="str">
        <f>IF(AR360&lt;'Patient Data'!$AR$4,"LSN within 3.5 hours","")</f>
        <v/>
      </c>
      <c r="AM360" s="63" t="str">
        <f t="shared" si="111"/>
        <v>-0-0-1-25-356</v>
      </c>
      <c r="AR360" s="18" t="str">
        <f t="shared" si="112"/>
        <v/>
      </c>
      <c r="AS360" s="18" t="str">
        <f>IF(L360="","",AG360-'Patient Data'!$AS$4)</f>
        <v/>
      </c>
      <c r="AT360" s="19"/>
      <c r="AU360" s="18" t="str">
        <f>IF(M360="","",AI360-'Patient Data'!$AU$4)</f>
        <v/>
      </c>
      <c r="AW360" s="19"/>
      <c r="AX360" s="18" t="str">
        <f t="shared" si="113"/>
        <v/>
      </c>
      <c r="AY360" s="18" t="str">
        <f t="shared" si="114"/>
        <v/>
      </c>
      <c r="AZ360" s="19"/>
      <c r="BO360" s="62" t="str">
        <f t="shared" si="121"/>
        <v/>
      </c>
      <c r="BP360" s="62" t="str">
        <f t="shared" si="122"/>
        <v/>
      </c>
      <c r="BQ360" s="62" t="str">
        <f t="shared" si="123"/>
        <v/>
      </c>
      <c r="BR360" s="62" t="str">
        <f t="shared" si="124"/>
        <v/>
      </c>
      <c r="BS360" s="62" t="str">
        <f t="shared" si="125"/>
        <v/>
      </c>
      <c r="BT360" s="62" t="str">
        <f t="shared" si="126"/>
        <v/>
      </c>
      <c r="BU360" s="62" t="str">
        <f t="shared" si="127"/>
        <v/>
      </c>
      <c r="BV360" s="62" t="str">
        <f t="shared" si="128"/>
        <v/>
      </c>
      <c r="BW360" s="62" t="str">
        <f t="shared" si="129"/>
        <v/>
      </c>
    </row>
    <row r="361" spans="1:75" s="13" customFormat="1" ht="38.25" customHeight="1" thickBot="1">
      <c r="A361" s="49">
        <f t="shared" si="130"/>
        <v>0</v>
      </c>
      <c r="B361" s="49" t="str">
        <f t="shared" si="131"/>
        <v>1-25</v>
      </c>
      <c r="C361" s="34"/>
      <c r="D361" s="92" t="str">
        <f>$A361&amp;"-"&amp;$B361&amp;"-"&amp;TEXT(ROWS(D$5:D361),"000")</f>
        <v>0-1-25-357</v>
      </c>
      <c r="E361" s="4"/>
      <c r="F361" s="4"/>
      <c r="G361" s="4"/>
      <c r="H361" s="4"/>
      <c r="I361" s="27"/>
      <c r="J361" s="4"/>
      <c r="K361" s="4"/>
      <c r="L361" s="4"/>
      <c r="M361" s="4"/>
      <c r="N361" s="57"/>
      <c r="O361" s="61"/>
      <c r="P361" s="63"/>
      <c r="Q361" s="68"/>
      <c r="R361" s="68"/>
      <c r="S361" s="68"/>
      <c r="T361" s="68"/>
      <c r="U361" s="70"/>
      <c r="V361" s="70"/>
      <c r="W361" s="70"/>
      <c r="X361" s="70"/>
      <c r="Y361" s="70"/>
      <c r="Z361" s="70"/>
      <c r="AA361" s="70"/>
      <c r="AB361" s="70"/>
      <c r="AC361" s="62" t="str">
        <f t="shared" si="115"/>
        <v/>
      </c>
      <c r="AD361" s="62" t="str">
        <f t="shared" si="116"/>
        <v/>
      </c>
      <c r="AE361" s="62" t="str">
        <f t="shared" si="117"/>
        <v/>
      </c>
      <c r="AF361" s="62" t="str">
        <f t="shared" si="118"/>
        <v/>
      </c>
      <c r="AG361" s="62" t="str">
        <f t="shared" si="119"/>
        <v/>
      </c>
      <c r="AH361" s="63" t="str">
        <f>IF(AG361&lt;'Patient Data'!$AS$4,"Labs complete w/in 45 minutes","")</f>
        <v/>
      </c>
      <c r="AI361" s="62" t="str">
        <f t="shared" si="120"/>
        <v/>
      </c>
      <c r="AJ361" s="63" t="str">
        <f>IF(AI361&lt;'Patient Data'!$AU$4,"tPA w/in 60 minutes","")</f>
        <v/>
      </c>
      <c r="AK361" s="63" t="str">
        <f>IF(AY361&lt;'Patient Data'!$AY$4,"tPA w/in 3 hours","")</f>
        <v/>
      </c>
      <c r="AL361" s="63" t="str">
        <f>IF(AR361&lt;'Patient Data'!$AR$4,"LSN within 3.5 hours","")</f>
        <v/>
      </c>
      <c r="AM361" s="63" t="str">
        <f t="shared" si="111"/>
        <v>-0-0-1-25-357</v>
      </c>
      <c r="AR361" s="18" t="str">
        <f t="shared" si="112"/>
        <v/>
      </c>
      <c r="AS361" s="18" t="str">
        <f>IF(L361="","",AG361-'Patient Data'!$AS$4)</f>
        <v/>
      </c>
      <c r="AT361" s="19"/>
      <c r="AU361" s="18" t="str">
        <f>IF(M361="","",AI361-'Patient Data'!$AU$4)</f>
        <v/>
      </c>
      <c r="AW361" s="19"/>
      <c r="AX361" s="18" t="str">
        <f t="shared" si="113"/>
        <v/>
      </c>
      <c r="AY361" s="18" t="str">
        <f t="shared" si="114"/>
        <v/>
      </c>
      <c r="AZ361" s="19"/>
      <c r="BO361" s="62" t="str">
        <f t="shared" si="121"/>
        <v/>
      </c>
      <c r="BP361" s="62" t="str">
        <f t="shared" si="122"/>
        <v/>
      </c>
      <c r="BQ361" s="62" t="str">
        <f t="shared" si="123"/>
        <v/>
      </c>
      <c r="BR361" s="62" t="str">
        <f t="shared" si="124"/>
        <v/>
      </c>
      <c r="BS361" s="62" t="str">
        <f t="shared" si="125"/>
        <v/>
      </c>
      <c r="BT361" s="62" t="str">
        <f t="shared" si="126"/>
        <v/>
      </c>
      <c r="BU361" s="62" t="str">
        <f t="shared" si="127"/>
        <v/>
      </c>
      <c r="BV361" s="62" t="str">
        <f t="shared" si="128"/>
        <v/>
      </c>
      <c r="BW361" s="62" t="str">
        <f t="shared" si="129"/>
        <v/>
      </c>
    </row>
    <row r="362" spans="1:75" s="13" customFormat="1" ht="38.25" customHeight="1" thickBot="1">
      <c r="A362" s="49">
        <f t="shared" si="130"/>
        <v>0</v>
      </c>
      <c r="B362" s="49" t="str">
        <f t="shared" si="131"/>
        <v>1-25</v>
      </c>
      <c r="C362" s="34"/>
      <c r="D362" s="92" t="str">
        <f>$A362&amp;"-"&amp;$B362&amp;"-"&amp;TEXT(ROWS(D$5:D362),"000")</f>
        <v>0-1-25-358</v>
      </c>
      <c r="E362" s="4"/>
      <c r="F362" s="4"/>
      <c r="G362" s="4"/>
      <c r="H362" s="4"/>
      <c r="I362" s="27"/>
      <c r="J362" s="4"/>
      <c r="K362" s="4"/>
      <c r="L362" s="4"/>
      <c r="M362" s="4"/>
      <c r="N362" s="57"/>
      <c r="O362" s="61"/>
      <c r="P362" s="63"/>
      <c r="Q362" s="68"/>
      <c r="R362" s="68"/>
      <c r="S362" s="68"/>
      <c r="T362" s="68"/>
      <c r="U362" s="70"/>
      <c r="V362" s="70"/>
      <c r="W362" s="70"/>
      <c r="X362" s="70"/>
      <c r="Y362" s="70"/>
      <c r="Z362" s="70"/>
      <c r="AA362" s="70"/>
      <c r="AB362" s="70"/>
      <c r="AC362" s="62" t="str">
        <f t="shared" si="115"/>
        <v/>
      </c>
      <c r="AD362" s="62" t="str">
        <f t="shared" si="116"/>
        <v/>
      </c>
      <c r="AE362" s="62" t="str">
        <f t="shared" si="117"/>
        <v/>
      </c>
      <c r="AF362" s="62" t="str">
        <f t="shared" si="118"/>
        <v/>
      </c>
      <c r="AG362" s="62" t="str">
        <f t="shared" si="119"/>
        <v/>
      </c>
      <c r="AH362" s="63" t="str">
        <f>IF(AG362&lt;'Patient Data'!$AS$4,"Labs complete w/in 45 minutes","")</f>
        <v/>
      </c>
      <c r="AI362" s="62" t="str">
        <f t="shared" si="120"/>
        <v/>
      </c>
      <c r="AJ362" s="63" t="str">
        <f>IF(AI362&lt;'Patient Data'!$AU$4,"tPA w/in 60 minutes","")</f>
        <v/>
      </c>
      <c r="AK362" s="63" t="str">
        <f>IF(AY362&lt;'Patient Data'!$AY$4,"tPA w/in 3 hours","")</f>
        <v/>
      </c>
      <c r="AL362" s="63" t="str">
        <f>IF(AR362&lt;'Patient Data'!$AR$4,"LSN within 3.5 hours","")</f>
        <v/>
      </c>
      <c r="AM362" s="63" t="str">
        <f t="shared" si="111"/>
        <v>-0-0-1-25-358</v>
      </c>
      <c r="AR362" s="18" t="str">
        <f t="shared" si="112"/>
        <v/>
      </c>
      <c r="AS362" s="18" t="str">
        <f>IF(L362="","",AG362-'Patient Data'!$AS$4)</f>
        <v/>
      </c>
      <c r="AT362" s="19"/>
      <c r="AU362" s="18" t="str">
        <f>IF(M362="","",AI362-'Patient Data'!$AU$4)</f>
        <v/>
      </c>
      <c r="AW362" s="19"/>
      <c r="AX362" s="18" t="str">
        <f t="shared" si="113"/>
        <v/>
      </c>
      <c r="AY362" s="18" t="str">
        <f t="shared" si="114"/>
        <v/>
      </c>
      <c r="AZ362" s="19"/>
      <c r="BO362" s="62" t="str">
        <f t="shared" si="121"/>
        <v/>
      </c>
      <c r="BP362" s="62" t="str">
        <f t="shared" si="122"/>
        <v/>
      </c>
      <c r="BQ362" s="62" t="str">
        <f t="shared" si="123"/>
        <v/>
      </c>
      <c r="BR362" s="62" t="str">
        <f t="shared" si="124"/>
        <v/>
      </c>
      <c r="BS362" s="62" t="str">
        <f t="shared" si="125"/>
        <v/>
      </c>
      <c r="BT362" s="62" t="str">
        <f t="shared" si="126"/>
        <v/>
      </c>
      <c r="BU362" s="62" t="str">
        <f t="shared" si="127"/>
        <v/>
      </c>
      <c r="BV362" s="62" t="str">
        <f t="shared" si="128"/>
        <v/>
      </c>
      <c r="BW362" s="62" t="str">
        <f t="shared" si="129"/>
        <v/>
      </c>
    </row>
    <row r="363" spans="1:75" s="13" customFormat="1" ht="38.25" customHeight="1" thickBot="1">
      <c r="A363" s="49">
        <f t="shared" si="130"/>
        <v>0</v>
      </c>
      <c r="B363" s="49" t="str">
        <f t="shared" si="131"/>
        <v>1-25</v>
      </c>
      <c r="C363" s="34"/>
      <c r="D363" s="92" t="str">
        <f>$A363&amp;"-"&amp;$B363&amp;"-"&amp;TEXT(ROWS(D$5:D363),"000")</f>
        <v>0-1-25-359</v>
      </c>
      <c r="E363" s="4"/>
      <c r="F363" s="4"/>
      <c r="G363" s="4"/>
      <c r="H363" s="4"/>
      <c r="I363" s="27"/>
      <c r="J363" s="4"/>
      <c r="K363" s="4"/>
      <c r="L363" s="4"/>
      <c r="M363" s="4"/>
      <c r="N363" s="57"/>
      <c r="O363" s="61"/>
      <c r="P363" s="63"/>
      <c r="Q363" s="68"/>
      <c r="R363" s="68"/>
      <c r="S363" s="68"/>
      <c r="T363" s="68"/>
      <c r="U363" s="70"/>
      <c r="V363" s="70"/>
      <c r="W363" s="70"/>
      <c r="X363" s="70"/>
      <c r="Y363" s="70"/>
      <c r="Z363" s="70"/>
      <c r="AA363" s="70"/>
      <c r="AB363" s="70"/>
      <c r="AC363" s="62" t="str">
        <f t="shared" si="115"/>
        <v/>
      </c>
      <c r="AD363" s="62" t="str">
        <f t="shared" si="116"/>
        <v/>
      </c>
      <c r="AE363" s="62" t="str">
        <f t="shared" si="117"/>
        <v/>
      </c>
      <c r="AF363" s="62" t="str">
        <f t="shared" si="118"/>
        <v/>
      </c>
      <c r="AG363" s="62" t="str">
        <f t="shared" si="119"/>
        <v/>
      </c>
      <c r="AH363" s="63" t="str">
        <f>IF(AG363&lt;'Patient Data'!$AS$4,"Labs complete w/in 45 minutes","")</f>
        <v/>
      </c>
      <c r="AI363" s="62" t="str">
        <f t="shared" si="120"/>
        <v/>
      </c>
      <c r="AJ363" s="63" t="str">
        <f>IF(AI363&lt;'Patient Data'!$AU$4,"tPA w/in 60 minutes","")</f>
        <v/>
      </c>
      <c r="AK363" s="63" t="str">
        <f>IF(AY363&lt;'Patient Data'!$AY$4,"tPA w/in 3 hours","")</f>
        <v/>
      </c>
      <c r="AL363" s="63" t="str">
        <f>IF(AR363&lt;'Patient Data'!$AR$4,"LSN within 3.5 hours","")</f>
        <v/>
      </c>
      <c r="AM363" s="63" t="str">
        <f t="shared" si="111"/>
        <v>-0-0-1-25-359</v>
      </c>
      <c r="AR363" s="18" t="str">
        <f t="shared" si="112"/>
        <v/>
      </c>
      <c r="AS363" s="18" t="str">
        <f>IF(L363="","",AG363-'Patient Data'!$AS$4)</f>
        <v/>
      </c>
      <c r="AT363" s="19"/>
      <c r="AU363" s="18" t="str">
        <f>IF(M363="","",AI363-'Patient Data'!$AU$4)</f>
        <v/>
      </c>
      <c r="AW363" s="19"/>
      <c r="AX363" s="18" t="str">
        <f t="shared" si="113"/>
        <v/>
      </c>
      <c r="AY363" s="18" t="str">
        <f t="shared" si="114"/>
        <v/>
      </c>
      <c r="AZ363" s="19"/>
      <c r="BO363" s="62" t="str">
        <f t="shared" si="121"/>
        <v/>
      </c>
      <c r="BP363" s="62" t="str">
        <f t="shared" si="122"/>
        <v/>
      </c>
      <c r="BQ363" s="62" t="str">
        <f t="shared" si="123"/>
        <v/>
      </c>
      <c r="BR363" s="62" t="str">
        <f t="shared" si="124"/>
        <v/>
      </c>
      <c r="BS363" s="62" t="str">
        <f t="shared" si="125"/>
        <v/>
      </c>
      <c r="BT363" s="62" t="str">
        <f t="shared" si="126"/>
        <v/>
      </c>
      <c r="BU363" s="62" t="str">
        <f t="shared" si="127"/>
        <v/>
      </c>
      <c r="BV363" s="62" t="str">
        <f t="shared" si="128"/>
        <v/>
      </c>
      <c r="BW363" s="62" t="str">
        <f t="shared" si="129"/>
        <v/>
      </c>
    </row>
    <row r="364" spans="1:75" s="13" customFormat="1" ht="38.25" customHeight="1" thickBot="1">
      <c r="A364" s="49">
        <f t="shared" si="130"/>
        <v>0</v>
      </c>
      <c r="B364" s="49" t="str">
        <f t="shared" si="131"/>
        <v>1-25</v>
      </c>
      <c r="C364" s="34"/>
      <c r="D364" s="92" t="str">
        <f>$A364&amp;"-"&amp;$B364&amp;"-"&amp;TEXT(ROWS(D$5:D364),"000")</f>
        <v>0-1-25-360</v>
      </c>
      <c r="E364" s="4"/>
      <c r="F364" s="4"/>
      <c r="G364" s="4"/>
      <c r="H364" s="4"/>
      <c r="I364" s="27"/>
      <c r="J364" s="4"/>
      <c r="K364" s="4"/>
      <c r="L364" s="4"/>
      <c r="M364" s="4"/>
      <c r="N364" s="57"/>
      <c r="O364" s="61"/>
      <c r="P364" s="63"/>
      <c r="Q364" s="68"/>
      <c r="R364" s="68"/>
      <c r="S364" s="68"/>
      <c r="T364" s="68"/>
      <c r="U364" s="70"/>
      <c r="V364" s="70"/>
      <c r="W364" s="70"/>
      <c r="X364" s="70"/>
      <c r="Y364" s="70"/>
      <c r="Z364" s="70"/>
      <c r="AA364" s="70"/>
      <c r="AB364" s="70"/>
      <c r="AC364" s="62" t="str">
        <f t="shared" si="115"/>
        <v/>
      </c>
      <c r="AD364" s="62" t="str">
        <f t="shared" si="116"/>
        <v/>
      </c>
      <c r="AE364" s="62" t="str">
        <f t="shared" si="117"/>
        <v/>
      </c>
      <c r="AF364" s="62" t="str">
        <f t="shared" si="118"/>
        <v/>
      </c>
      <c r="AG364" s="62" t="str">
        <f t="shared" si="119"/>
        <v/>
      </c>
      <c r="AH364" s="63" t="str">
        <f>IF(AG364&lt;'Patient Data'!$AS$4,"Labs complete w/in 45 minutes","")</f>
        <v/>
      </c>
      <c r="AI364" s="62" t="str">
        <f t="shared" si="120"/>
        <v/>
      </c>
      <c r="AJ364" s="63" t="str">
        <f>IF(AI364&lt;'Patient Data'!$AU$4,"tPA w/in 60 minutes","")</f>
        <v/>
      </c>
      <c r="AK364" s="63" t="str">
        <f>IF(AY364&lt;'Patient Data'!$AY$4,"tPA w/in 3 hours","")</f>
        <v/>
      </c>
      <c r="AL364" s="63" t="str">
        <f>IF(AR364&lt;'Patient Data'!$AR$4,"LSN within 3.5 hours","")</f>
        <v/>
      </c>
      <c r="AM364" s="63" t="str">
        <f t="shared" si="111"/>
        <v>-0-0-1-25-360</v>
      </c>
      <c r="AR364" s="18" t="str">
        <f t="shared" si="112"/>
        <v/>
      </c>
      <c r="AS364" s="18" t="str">
        <f>IF(L364="","",AG364-'Patient Data'!$AS$4)</f>
        <v/>
      </c>
      <c r="AT364" s="19"/>
      <c r="AU364" s="18" t="str">
        <f>IF(M364="","",AI364-'Patient Data'!$AU$4)</f>
        <v/>
      </c>
      <c r="AW364" s="19"/>
      <c r="AX364" s="18" t="str">
        <f t="shared" si="113"/>
        <v/>
      </c>
      <c r="AY364" s="18" t="str">
        <f t="shared" si="114"/>
        <v/>
      </c>
      <c r="AZ364" s="19"/>
      <c r="BO364" s="62" t="str">
        <f t="shared" si="121"/>
        <v/>
      </c>
      <c r="BP364" s="62" t="str">
        <f t="shared" si="122"/>
        <v/>
      </c>
      <c r="BQ364" s="62" t="str">
        <f t="shared" si="123"/>
        <v/>
      </c>
      <c r="BR364" s="62" t="str">
        <f t="shared" si="124"/>
        <v/>
      </c>
      <c r="BS364" s="62" t="str">
        <f t="shared" si="125"/>
        <v/>
      </c>
      <c r="BT364" s="62" t="str">
        <f t="shared" si="126"/>
        <v/>
      </c>
      <c r="BU364" s="62" t="str">
        <f t="shared" si="127"/>
        <v/>
      </c>
      <c r="BV364" s="62" t="str">
        <f t="shared" si="128"/>
        <v/>
      </c>
      <c r="BW364" s="62" t="str">
        <f t="shared" si="129"/>
        <v/>
      </c>
    </row>
    <row r="365" spans="1:75" s="13" customFormat="1" ht="38.25" customHeight="1" thickBot="1">
      <c r="A365" s="49">
        <f t="shared" si="130"/>
        <v>0</v>
      </c>
      <c r="B365" s="49" t="str">
        <f t="shared" si="131"/>
        <v>1-25</v>
      </c>
      <c r="C365" s="34"/>
      <c r="D365" s="92" t="str">
        <f>$A365&amp;"-"&amp;$B365&amp;"-"&amp;TEXT(ROWS(D$5:D365),"000")</f>
        <v>0-1-25-361</v>
      </c>
      <c r="E365" s="4"/>
      <c r="F365" s="4"/>
      <c r="G365" s="4"/>
      <c r="H365" s="4"/>
      <c r="I365" s="27"/>
      <c r="J365" s="4"/>
      <c r="K365" s="4"/>
      <c r="L365" s="4"/>
      <c r="M365" s="4"/>
      <c r="N365" s="57"/>
      <c r="O365" s="61"/>
      <c r="P365" s="63"/>
      <c r="Q365" s="68"/>
      <c r="R365" s="68"/>
      <c r="S365" s="68"/>
      <c r="T365" s="68"/>
      <c r="U365" s="70"/>
      <c r="V365" s="70"/>
      <c r="W365" s="70"/>
      <c r="X365" s="70"/>
      <c r="Y365" s="70"/>
      <c r="Z365" s="70"/>
      <c r="AA365" s="70"/>
      <c r="AB365" s="70"/>
      <c r="AC365" s="62" t="str">
        <f t="shared" si="115"/>
        <v/>
      </c>
      <c r="AD365" s="62" t="str">
        <f t="shared" si="116"/>
        <v/>
      </c>
      <c r="AE365" s="62" t="str">
        <f t="shared" si="117"/>
        <v/>
      </c>
      <c r="AF365" s="62" t="str">
        <f t="shared" si="118"/>
        <v/>
      </c>
      <c r="AG365" s="62" t="str">
        <f t="shared" si="119"/>
        <v/>
      </c>
      <c r="AH365" s="63" t="str">
        <f>IF(AG365&lt;'Patient Data'!$AS$4,"Labs complete w/in 45 minutes","")</f>
        <v/>
      </c>
      <c r="AI365" s="62" t="str">
        <f t="shared" si="120"/>
        <v/>
      </c>
      <c r="AJ365" s="63" t="str">
        <f>IF(AI365&lt;'Patient Data'!$AU$4,"tPA w/in 60 minutes","")</f>
        <v/>
      </c>
      <c r="AK365" s="63" t="str">
        <f>IF(AY365&lt;'Patient Data'!$AY$4,"tPA w/in 3 hours","")</f>
        <v/>
      </c>
      <c r="AL365" s="63" t="str">
        <f>IF(AR365&lt;'Patient Data'!$AR$4,"LSN within 3.5 hours","")</f>
        <v/>
      </c>
      <c r="AM365" s="63" t="str">
        <f t="shared" si="111"/>
        <v>-0-0-1-25-361</v>
      </c>
      <c r="AR365" s="18" t="str">
        <f t="shared" si="112"/>
        <v/>
      </c>
      <c r="AS365" s="18" t="str">
        <f>IF(L365="","",AG365-'Patient Data'!$AS$4)</f>
        <v/>
      </c>
      <c r="AT365" s="19"/>
      <c r="AU365" s="18" t="str">
        <f>IF(M365="","",AI365-'Patient Data'!$AU$4)</f>
        <v/>
      </c>
      <c r="AW365" s="19"/>
      <c r="AX365" s="18" t="str">
        <f t="shared" si="113"/>
        <v/>
      </c>
      <c r="AY365" s="18" t="str">
        <f t="shared" si="114"/>
        <v/>
      </c>
      <c r="AZ365" s="19"/>
      <c r="BO365" s="62" t="str">
        <f t="shared" si="121"/>
        <v/>
      </c>
      <c r="BP365" s="62" t="str">
        <f t="shared" si="122"/>
        <v/>
      </c>
      <c r="BQ365" s="62" t="str">
        <f t="shared" si="123"/>
        <v/>
      </c>
      <c r="BR365" s="62" t="str">
        <f t="shared" si="124"/>
        <v/>
      </c>
      <c r="BS365" s="62" t="str">
        <f t="shared" si="125"/>
        <v/>
      </c>
      <c r="BT365" s="62" t="str">
        <f t="shared" si="126"/>
        <v/>
      </c>
      <c r="BU365" s="62" t="str">
        <f t="shared" si="127"/>
        <v/>
      </c>
      <c r="BV365" s="62" t="str">
        <f t="shared" si="128"/>
        <v/>
      </c>
      <c r="BW365" s="62" t="str">
        <f t="shared" si="129"/>
        <v/>
      </c>
    </row>
    <row r="366" spans="1:75" s="13" customFormat="1" ht="38.25" customHeight="1" thickBot="1">
      <c r="A366" s="49">
        <f t="shared" si="130"/>
        <v>0</v>
      </c>
      <c r="B366" s="49" t="str">
        <f t="shared" si="131"/>
        <v>1-25</v>
      </c>
      <c r="C366" s="34"/>
      <c r="D366" s="92" t="str">
        <f>$A366&amp;"-"&amp;$B366&amp;"-"&amp;TEXT(ROWS(D$5:D366),"000")</f>
        <v>0-1-25-362</v>
      </c>
      <c r="E366" s="4"/>
      <c r="F366" s="4"/>
      <c r="G366" s="4"/>
      <c r="H366" s="4"/>
      <c r="I366" s="27"/>
      <c r="J366" s="4"/>
      <c r="K366" s="4"/>
      <c r="L366" s="4"/>
      <c r="M366" s="4"/>
      <c r="N366" s="57"/>
      <c r="O366" s="61"/>
      <c r="P366" s="63"/>
      <c r="Q366" s="68"/>
      <c r="R366" s="68"/>
      <c r="S366" s="68"/>
      <c r="T366" s="68"/>
      <c r="U366" s="70"/>
      <c r="V366" s="70"/>
      <c r="W366" s="70"/>
      <c r="X366" s="70"/>
      <c r="Y366" s="70"/>
      <c r="Z366" s="70"/>
      <c r="AA366" s="70"/>
      <c r="AB366" s="70"/>
      <c r="AC366" s="62" t="str">
        <f t="shared" si="115"/>
        <v/>
      </c>
      <c r="AD366" s="62" t="str">
        <f t="shared" si="116"/>
        <v/>
      </c>
      <c r="AE366" s="62" t="str">
        <f t="shared" si="117"/>
        <v/>
      </c>
      <c r="AF366" s="62" t="str">
        <f t="shared" si="118"/>
        <v/>
      </c>
      <c r="AG366" s="62" t="str">
        <f t="shared" si="119"/>
        <v/>
      </c>
      <c r="AH366" s="63" t="str">
        <f>IF(AG366&lt;'Patient Data'!$AS$4,"Labs complete w/in 45 minutes","")</f>
        <v/>
      </c>
      <c r="AI366" s="62" t="str">
        <f t="shared" si="120"/>
        <v/>
      </c>
      <c r="AJ366" s="63" t="str">
        <f>IF(AI366&lt;'Patient Data'!$AU$4,"tPA w/in 60 minutes","")</f>
        <v/>
      </c>
      <c r="AK366" s="63" t="str">
        <f>IF(AY366&lt;'Patient Data'!$AY$4,"tPA w/in 3 hours","")</f>
        <v/>
      </c>
      <c r="AL366" s="63" t="str">
        <f>IF(AR366&lt;'Patient Data'!$AR$4,"LSN within 3.5 hours","")</f>
        <v/>
      </c>
      <c r="AM366" s="63" t="str">
        <f t="shared" si="111"/>
        <v>-0-0-1-25-362</v>
      </c>
      <c r="AR366" s="18" t="str">
        <f t="shared" si="112"/>
        <v/>
      </c>
      <c r="AS366" s="18" t="str">
        <f>IF(L366="","",AG366-'Patient Data'!$AS$4)</f>
        <v/>
      </c>
      <c r="AT366" s="19"/>
      <c r="AU366" s="18" t="str">
        <f>IF(M366="","",AI366-'Patient Data'!$AU$4)</f>
        <v/>
      </c>
      <c r="AW366" s="19"/>
      <c r="AX366" s="18" t="str">
        <f t="shared" si="113"/>
        <v/>
      </c>
      <c r="AY366" s="18" t="str">
        <f t="shared" si="114"/>
        <v/>
      </c>
      <c r="AZ366" s="19"/>
      <c r="BO366" s="62" t="str">
        <f t="shared" si="121"/>
        <v/>
      </c>
      <c r="BP366" s="62" t="str">
        <f t="shared" si="122"/>
        <v/>
      </c>
      <c r="BQ366" s="62" t="str">
        <f t="shared" si="123"/>
        <v/>
      </c>
      <c r="BR366" s="62" t="str">
        <f t="shared" si="124"/>
        <v/>
      </c>
      <c r="BS366" s="62" t="str">
        <f t="shared" si="125"/>
        <v/>
      </c>
      <c r="BT366" s="62" t="str">
        <f t="shared" si="126"/>
        <v/>
      </c>
      <c r="BU366" s="62" t="str">
        <f t="shared" si="127"/>
        <v/>
      </c>
      <c r="BV366" s="62" t="str">
        <f t="shared" si="128"/>
        <v/>
      </c>
      <c r="BW366" s="62" t="str">
        <f t="shared" si="129"/>
        <v/>
      </c>
    </row>
    <row r="367" spans="1:75" s="13" customFormat="1" ht="38.25" customHeight="1" thickBot="1">
      <c r="A367" s="49">
        <f t="shared" si="130"/>
        <v>0</v>
      </c>
      <c r="B367" s="49" t="str">
        <f t="shared" si="131"/>
        <v>1-25</v>
      </c>
      <c r="C367" s="34"/>
      <c r="D367" s="92" t="str">
        <f>$A367&amp;"-"&amp;$B367&amp;"-"&amp;TEXT(ROWS(D$5:D367),"000")</f>
        <v>0-1-25-363</v>
      </c>
      <c r="E367" s="4"/>
      <c r="F367" s="4"/>
      <c r="G367" s="4"/>
      <c r="H367" s="4"/>
      <c r="I367" s="27"/>
      <c r="J367" s="4"/>
      <c r="K367" s="4"/>
      <c r="L367" s="4"/>
      <c r="M367" s="4"/>
      <c r="N367" s="57"/>
      <c r="O367" s="61"/>
      <c r="P367" s="63"/>
      <c r="Q367" s="68"/>
      <c r="R367" s="68"/>
      <c r="S367" s="68"/>
      <c r="T367" s="68"/>
      <c r="U367" s="70"/>
      <c r="V367" s="70"/>
      <c r="W367" s="70"/>
      <c r="X367" s="70"/>
      <c r="Y367" s="70"/>
      <c r="Z367" s="70"/>
      <c r="AA367" s="70"/>
      <c r="AB367" s="70"/>
      <c r="AC367" s="62" t="str">
        <f t="shared" si="115"/>
        <v/>
      </c>
      <c r="AD367" s="62" t="str">
        <f t="shared" si="116"/>
        <v/>
      </c>
      <c r="AE367" s="62" t="str">
        <f t="shared" si="117"/>
        <v/>
      </c>
      <c r="AF367" s="62" t="str">
        <f t="shared" si="118"/>
        <v/>
      </c>
      <c r="AG367" s="62" t="str">
        <f t="shared" si="119"/>
        <v/>
      </c>
      <c r="AH367" s="63" t="str">
        <f>IF(AG367&lt;'Patient Data'!$AS$4,"Labs complete w/in 45 minutes","")</f>
        <v/>
      </c>
      <c r="AI367" s="62" t="str">
        <f t="shared" si="120"/>
        <v/>
      </c>
      <c r="AJ367" s="63" t="str">
        <f>IF(AI367&lt;'Patient Data'!$AU$4,"tPA w/in 60 minutes","")</f>
        <v/>
      </c>
      <c r="AK367" s="63" t="str">
        <f>IF(AY367&lt;'Patient Data'!$AY$4,"tPA w/in 3 hours","")</f>
        <v/>
      </c>
      <c r="AL367" s="63" t="str">
        <f>IF(AR367&lt;'Patient Data'!$AR$4,"LSN within 3.5 hours","")</f>
        <v/>
      </c>
      <c r="AM367" s="63" t="str">
        <f t="shared" si="111"/>
        <v>-0-0-1-25-363</v>
      </c>
      <c r="AR367" s="18" t="str">
        <f t="shared" si="112"/>
        <v/>
      </c>
      <c r="AS367" s="18" t="str">
        <f>IF(L367="","",AG367-'Patient Data'!$AS$4)</f>
        <v/>
      </c>
      <c r="AT367" s="19"/>
      <c r="AU367" s="18" t="str">
        <f>IF(M367="","",AI367-'Patient Data'!$AU$4)</f>
        <v/>
      </c>
      <c r="AW367" s="19"/>
      <c r="AX367" s="18" t="str">
        <f t="shared" si="113"/>
        <v/>
      </c>
      <c r="AY367" s="18" t="str">
        <f t="shared" si="114"/>
        <v/>
      </c>
      <c r="AZ367" s="19"/>
      <c r="BO367" s="62" t="str">
        <f t="shared" si="121"/>
        <v/>
      </c>
      <c r="BP367" s="62" t="str">
        <f t="shared" si="122"/>
        <v/>
      </c>
      <c r="BQ367" s="62" t="str">
        <f t="shared" si="123"/>
        <v/>
      </c>
      <c r="BR367" s="62" t="str">
        <f t="shared" si="124"/>
        <v/>
      </c>
      <c r="BS367" s="62" t="str">
        <f t="shared" si="125"/>
        <v/>
      </c>
      <c r="BT367" s="62" t="str">
        <f t="shared" si="126"/>
        <v/>
      </c>
      <c r="BU367" s="62" t="str">
        <f t="shared" si="127"/>
        <v/>
      </c>
      <c r="BV367" s="62" t="str">
        <f t="shared" si="128"/>
        <v/>
      </c>
      <c r="BW367" s="62" t="str">
        <f t="shared" si="129"/>
        <v/>
      </c>
    </row>
    <row r="368" spans="1:75" s="13" customFormat="1" ht="38.25" customHeight="1" thickBot="1">
      <c r="A368" s="49">
        <f t="shared" si="130"/>
        <v>0</v>
      </c>
      <c r="B368" s="49" t="str">
        <f t="shared" si="131"/>
        <v>1-25</v>
      </c>
      <c r="C368" s="34"/>
      <c r="D368" s="92" t="str">
        <f>$A368&amp;"-"&amp;$B368&amp;"-"&amp;TEXT(ROWS(D$5:D368),"000")</f>
        <v>0-1-25-364</v>
      </c>
      <c r="E368" s="4"/>
      <c r="F368" s="4"/>
      <c r="G368" s="4"/>
      <c r="H368" s="4"/>
      <c r="I368" s="27"/>
      <c r="J368" s="4"/>
      <c r="K368" s="4"/>
      <c r="L368" s="4"/>
      <c r="M368" s="4"/>
      <c r="N368" s="57"/>
      <c r="O368" s="61"/>
      <c r="P368" s="63"/>
      <c r="Q368" s="68"/>
      <c r="R368" s="68"/>
      <c r="S368" s="68"/>
      <c r="T368" s="68"/>
      <c r="U368" s="70"/>
      <c r="V368" s="70"/>
      <c r="W368" s="70"/>
      <c r="X368" s="70"/>
      <c r="Y368" s="70"/>
      <c r="Z368" s="70"/>
      <c r="AA368" s="70"/>
      <c r="AB368" s="70"/>
      <c r="AC368" s="62" t="str">
        <f t="shared" si="115"/>
        <v/>
      </c>
      <c r="AD368" s="62" t="str">
        <f t="shared" si="116"/>
        <v/>
      </c>
      <c r="AE368" s="62" t="str">
        <f t="shared" si="117"/>
        <v/>
      </c>
      <c r="AF368" s="62" t="str">
        <f t="shared" si="118"/>
        <v/>
      </c>
      <c r="AG368" s="62" t="str">
        <f t="shared" si="119"/>
        <v/>
      </c>
      <c r="AH368" s="63" t="str">
        <f>IF(AG368&lt;'Patient Data'!$AS$4,"Labs complete w/in 45 minutes","")</f>
        <v/>
      </c>
      <c r="AI368" s="62" t="str">
        <f t="shared" si="120"/>
        <v/>
      </c>
      <c r="AJ368" s="63" t="str">
        <f>IF(AI368&lt;'Patient Data'!$AU$4,"tPA w/in 60 minutes","")</f>
        <v/>
      </c>
      <c r="AK368" s="63" t="str">
        <f>IF(AY368&lt;'Patient Data'!$AY$4,"tPA w/in 3 hours","")</f>
        <v/>
      </c>
      <c r="AL368" s="63" t="str">
        <f>IF(AR368&lt;'Patient Data'!$AR$4,"LSN within 3.5 hours","")</f>
        <v/>
      </c>
      <c r="AM368" s="63" t="str">
        <f t="shared" si="111"/>
        <v>-0-0-1-25-364</v>
      </c>
      <c r="AR368" s="18" t="str">
        <f t="shared" si="112"/>
        <v/>
      </c>
      <c r="AS368" s="18" t="str">
        <f>IF(L368="","",AG368-'Patient Data'!$AS$4)</f>
        <v/>
      </c>
      <c r="AT368" s="19"/>
      <c r="AU368" s="18" t="str">
        <f>IF(M368="","",AI368-'Patient Data'!$AU$4)</f>
        <v/>
      </c>
      <c r="AW368" s="19"/>
      <c r="AX368" s="18" t="str">
        <f t="shared" si="113"/>
        <v/>
      </c>
      <c r="AY368" s="18" t="str">
        <f t="shared" si="114"/>
        <v/>
      </c>
      <c r="AZ368" s="19"/>
      <c r="BO368" s="62" t="str">
        <f t="shared" si="121"/>
        <v/>
      </c>
      <c r="BP368" s="62" t="str">
        <f t="shared" si="122"/>
        <v/>
      </c>
      <c r="BQ368" s="62" t="str">
        <f t="shared" si="123"/>
        <v/>
      </c>
      <c r="BR368" s="62" t="str">
        <f t="shared" si="124"/>
        <v/>
      </c>
      <c r="BS368" s="62" t="str">
        <f t="shared" si="125"/>
        <v/>
      </c>
      <c r="BT368" s="62" t="str">
        <f t="shared" si="126"/>
        <v/>
      </c>
      <c r="BU368" s="62" t="str">
        <f t="shared" si="127"/>
        <v/>
      </c>
      <c r="BV368" s="62" t="str">
        <f t="shared" si="128"/>
        <v/>
      </c>
      <c r="BW368" s="62" t="str">
        <f t="shared" si="129"/>
        <v/>
      </c>
    </row>
    <row r="369" spans="1:75" s="13" customFormat="1" ht="38.25" customHeight="1" thickBot="1">
      <c r="A369" s="49">
        <f t="shared" si="130"/>
        <v>0</v>
      </c>
      <c r="B369" s="49" t="str">
        <f t="shared" si="131"/>
        <v>1-25</v>
      </c>
      <c r="C369" s="34"/>
      <c r="D369" s="92" t="str">
        <f>$A369&amp;"-"&amp;$B369&amp;"-"&amp;TEXT(ROWS(D$5:D369),"000")</f>
        <v>0-1-25-365</v>
      </c>
      <c r="E369" s="4"/>
      <c r="F369" s="4"/>
      <c r="G369" s="4"/>
      <c r="H369" s="4"/>
      <c r="I369" s="27"/>
      <c r="J369" s="4"/>
      <c r="K369" s="4"/>
      <c r="L369" s="4"/>
      <c r="M369" s="4"/>
      <c r="N369" s="57"/>
      <c r="O369" s="61"/>
      <c r="P369" s="63"/>
      <c r="Q369" s="68"/>
      <c r="R369" s="68"/>
      <c r="S369" s="68"/>
      <c r="T369" s="68"/>
      <c r="U369" s="70"/>
      <c r="V369" s="70"/>
      <c r="W369" s="70"/>
      <c r="X369" s="70"/>
      <c r="Y369" s="70"/>
      <c r="Z369" s="70"/>
      <c r="AA369" s="70"/>
      <c r="AB369" s="70"/>
      <c r="AC369" s="62" t="str">
        <f t="shared" si="115"/>
        <v/>
      </c>
      <c r="AD369" s="62" t="str">
        <f t="shared" si="116"/>
        <v/>
      </c>
      <c r="AE369" s="62" t="str">
        <f t="shared" si="117"/>
        <v/>
      </c>
      <c r="AF369" s="62" t="str">
        <f t="shared" si="118"/>
        <v/>
      </c>
      <c r="AG369" s="62" t="str">
        <f t="shared" si="119"/>
        <v/>
      </c>
      <c r="AH369" s="63" t="str">
        <f>IF(AG369&lt;'Patient Data'!$AS$4,"Labs complete w/in 45 minutes","")</f>
        <v/>
      </c>
      <c r="AI369" s="62" t="str">
        <f t="shared" si="120"/>
        <v/>
      </c>
      <c r="AJ369" s="63" t="str">
        <f>IF(AI369&lt;'Patient Data'!$AU$4,"tPA w/in 60 minutes","")</f>
        <v/>
      </c>
      <c r="AK369" s="63" t="str">
        <f>IF(AY369&lt;'Patient Data'!$AY$4,"tPA w/in 3 hours","")</f>
        <v/>
      </c>
      <c r="AL369" s="63" t="str">
        <f>IF(AR369&lt;'Patient Data'!$AR$4,"LSN within 3.5 hours","")</f>
        <v/>
      </c>
      <c r="AM369" s="63" t="str">
        <f t="shared" si="111"/>
        <v>-0-0-1-25-365</v>
      </c>
      <c r="AR369" s="18" t="str">
        <f t="shared" si="112"/>
        <v/>
      </c>
      <c r="AS369" s="18" t="str">
        <f>IF(L369="","",AG369-'Patient Data'!$AS$4)</f>
        <v/>
      </c>
      <c r="AT369" s="19"/>
      <c r="AU369" s="18" t="str">
        <f>IF(M369="","",AI369-'Patient Data'!$AU$4)</f>
        <v/>
      </c>
      <c r="AW369" s="19"/>
      <c r="AX369" s="18" t="str">
        <f t="shared" si="113"/>
        <v/>
      </c>
      <c r="AY369" s="18" t="str">
        <f t="shared" si="114"/>
        <v/>
      </c>
      <c r="AZ369" s="19"/>
      <c r="BO369" s="62" t="str">
        <f t="shared" si="121"/>
        <v/>
      </c>
      <c r="BP369" s="62" t="str">
        <f t="shared" si="122"/>
        <v/>
      </c>
      <c r="BQ369" s="62" t="str">
        <f t="shared" si="123"/>
        <v/>
      </c>
      <c r="BR369" s="62" t="str">
        <f t="shared" si="124"/>
        <v/>
      </c>
      <c r="BS369" s="62" t="str">
        <f t="shared" si="125"/>
        <v/>
      </c>
      <c r="BT369" s="62" t="str">
        <f t="shared" si="126"/>
        <v/>
      </c>
      <c r="BU369" s="62" t="str">
        <f t="shared" si="127"/>
        <v/>
      </c>
      <c r="BV369" s="62" t="str">
        <f t="shared" si="128"/>
        <v/>
      </c>
      <c r="BW369" s="62" t="str">
        <f t="shared" si="129"/>
        <v/>
      </c>
    </row>
    <row r="370" spans="1:75" s="13" customFormat="1" ht="38.25" customHeight="1" thickBot="1">
      <c r="A370" s="49">
        <f t="shared" si="130"/>
        <v>0</v>
      </c>
      <c r="B370" s="49" t="str">
        <f t="shared" si="131"/>
        <v>1-25</v>
      </c>
      <c r="C370" s="34"/>
      <c r="D370" s="92" t="str">
        <f>$A370&amp;"-"&amp;$B370&amp;"-"&amp;TEXT(ROWS(D$5:D370),"000")</f>
        <v>0-1-25-366</v>
      </c>
      <c r="E370" s="4"/>
      <c r="F370" s="4"/>
      <c r="G370" s="4"/>
      <c r="H370" s="4"/>
      <c r="I370" s="27"/>
      <c r="J370" s="4"/>
      <c r="K370" s="4"/>
      <c r="L370" s="4"/>
      <c r="M370" s="4"/>
      <c r="N370" s="57"/>
      <c r="O370" s="61"/>
      <c r="P370" s="63"/>
      <c r="Q370" s="68"/>
      <c r="R370" s="68"/>
      <c r="S370" s="68"/>
      <c r="T370" s="68"/>
      <c r="U370" s="70"/>
      <c r="V370" s="70"/>
      <c r="W370" s="70"/>
      <c r="X370" s="70"/>
      <c r="Y370" s="70"/>
      <c r="Z370" s="70"/>
      <c r="AA370" s="70"/>
      <c r="AB370" s="70"/>
      <c r="AC370" s="62" t="str">
        <f t="shared" si="115"/>
        <v/>
      </c>
      <c r="AD370" s="62" t="str">
        <f t="shared" si="116"/>
        <v/>
      </c>
      <c r="AE370" s="62" t="str">
        <f t="shared" si="117"/>
        <v/>
      </c>
      <c r="AF370" s="62" t="str">
        <f t="shared" si="118"/>
        <v/>
      </c>
      <c r="AG370" s="62" t="str">
        <f t="shared" si="119"/>
        <v/>
      </c>
      <c r="AH370" s="63" t="str">
        <f>IF(AG370&lt;'Patient Data'!$AS$4,"Labs complete w/in 45 minutes","")</f>
        <v/>
      </c>
      <c r="AI370" s="62" t="str">
        <f t="shared" si="120"/>
        <v/>
      </c>
      <c r="AJ370" s="63" t="str">
        <f>IF(AI370&lt;'Patient Data'!$AU$4,"tPA w/in 60 minutes","")</f>
        <v/>
      </c>
      <c r="AK370" s="63" t="str">
        <f>IF(AY370&lt;'Patient Data'!$AY$4,"tPA w/in 3 hours","")</f>
        <v/>
      </c>
      <c r="AL370" s="63" t="str">
        <f>IF(AR370&lt;'Patient Data'!$AR$4,"LSN within 3.5 hours","")</f>
        <v/>
      </c>
      <c r="AM370" s="63" t="str">
        <f t="shared" si="111"/>
        <v>-0-0-1-25-366</v>
      </c>
      <c r="AR370" s="18" t="str">
        <f t="shared" si="112"/>
        <v/>
      </c>
      <c r="AS370" s="18" t="str">
        <f>IF(L370="","",AG370-'Patient Data'!$AS$4)</f>
        <v/>
      </c>
      <c r="AT370" s="19"/>
      <c r="AU370" s="18" t="str">
        <f>IF(M370="","",AI370-'Patient Data'!$AU$4)</f>
        <v/>
      </c>
      <c r="AW370" s="19"/>
      <c r="AX370" s="18" t="str">
        <f t="shared" si="113"/>
        <v/>
      </c>
      <c r="AY370" s="18" t="str">
        <f t="shared" si="114"/>
        <v/>
      </c>
      <c r="AZ370" s="19"/>
      <c r="BO370" s="62" t="str">
        <f t="shared" si="121"/>
        <v/>
      </c>
      <c r="BP370" s="62" t="str">
        <f t="shared" si="122"/>
        <v/>
      </c>
      <c r="BQ370" s="62" t="str">
        <f t="shared" si="123"/>
        <v/>
      </c>
      <c r="BR370" s="62" t="str">
        <f t="shared" si="124"/>
        <v/>
      </c>
      <c r="BS370" s="62" t="str">
        <f t="shared" si="125"/>
        <v/>
      </c>
      <c r="BT370" s="62" t="str">
        <f t="shared" si="126"/>
        <v/>
      </c>
      <c r="BU370" s="62" t="str">
        <f t="shared" si="127"/>
        <v/>
      </c>
      <c r="BV370" s="62" t="str">
        <f t="shared" si="128"/>
        <v/>
      </c>
      <c r="BW370" s="62" t="str">
        <f t="shared" si="129"/>
        <v/>
      </c>
    </row>
    <row r="371" spans="1:75" s="13" customFormat="1" ht="38.25" customHeight="1" thickBot="1">
      <c r="A371" s="49">
        <f t="shared" si="130"/>
        <v>0</v>
      </c>
      <c r="B371" s="49" t="str">
        <f t="shared" si="131"/>
        <v>1-25</v>
      </c>
      <c r="C371" s="34"/>
      <c r="D371" s="92" t="str">
        <f>$A371&amp;"-"&amp;$B371&amp;"-"&amp;TEXT(ROWS(D$5:D371),"000")</f>
        <v>0-1-25-367</v>
      </c>
      <c r="E371" s="4"/>
      <c r="F371" s="4"/>
      <c r="G371" s="4"/>
      <c r="H371" s="4"/>
      <c r="I371" s="27"/>
      <c r="J371" s="4"/>
      <c r="K371" s="4"/>
      <c r="L371" s="4"/>
      <c r="M371" s="4"/>
      <c r="N371" s="57"/>
      <c r="O371" s="61"/>
      <c r="P371" s="63"/>
      <c r="Q371" s="68"/>
      <c r="R371" s="68"/>
      <c r="S371" s="68"/>
      <c r="T371" s="68"/>
      <c r="U371" s="70"/>
      <c r="V371" s="70"/>
      <c r="W371" s="70"/>
      <c r="X371" s="70"/>
      <c r="Y371" s="70"/>
      <c r="Z371" s="70"/>
      <c r="AA371" s="70"/>
      <c r="AB371" s="70"/>
      <c r="AC371" s="62" t="str">
        <f t="shared" si="115"/>
        <v/>
      </c>
      <c r="AD371" s="62" t="str">
        <f t="shared" si="116"/>
        <v/>
      </c>
      <c r="AE371" s="62" t="str">
        <f t="shared" si="117"/>
        <v/>
      </c>
      <c r="AF371" s="62" t="str">
        <f t="shared" si="118"/>
        <v/>
      </c>
      <c r="AG371" s="62" t="str">
        <f t="shared" si="119"/>
        <v/>
      </c>
      <c r="AH371" s="63" t="str">
        <f>IF(AG371&lt;'Patient Data'!$AS$4,"Labs complete w/in 45 minutes","")</f>
        <v/>
      </c>
      <c r="AI371" s="62" t="str">
        <f t="shared" si="120"/>
        <v/>
      </c>
      <c r="AJ371" s="63" t="str">
        <f>IF(AI371&lt;'Patient Data'!$AU$4,"tPA w/in 60 minutes","")</f>
        <v/>
      </c>
      <c r="AK371" s="63" t="str">
        <f>IF(AY371&lt;'Patient Data'!$AY$4,"tPA w/in 3 hours","")</f>
        <v/>
      </c>
      <c r="AL371" s="63" t="str">
        <f>IF(AR371&lt;'Patient Data'!$AR$4,"LSN within 3.5 hours","")</f>
        <v/>
      </c>
      <c r="AM371" s="63" t="str">
        <f t="shared" si="111"/>
        <v>-0-0-1-25-367</v>
      </c>
      <c r="AR371" s="18" t="str">
        <f t="shared" si="112"/>
        <v/>
      </c>
      <c r="AS371" s="18" t="str">
        <f>IF(L371="","",AG371-'Patient Data'!$AS$4)</f>
        <v/>
      </c>
      <c r="AT371" s="19"/>
      <c r="AU371" s="18" t="str">
        <f>IF(M371="","",AI371-'Patient Data'!$AU$4)</f>
        <v/>
      </c>
      <c r="AW371" s="19"/>
      <c r="AX371" s="18" t="str">
        <f t="shared" si="113"/>
        <v/>
      </c>
      <c r="AY371" s="18" t="str">
        <f t="shared" si="114"/>
        <v/>
      </c>
      <c r="AZ371" s="19"/>
      <c r="BO371" s="62" t="str">
        <f t="shared" si="121"/>
        <v/>
      </c>
      <c r="BP371" s="62" t="str">
        <f t="shared" si="122"/>
        <v/>
      </c>
      <c r="BQ371" s="62" t="str">
        <f t="shared" si="123"/>
        <v/>
      </c>
      <c r="BR371" s="62" t="str">
        <f t="shared" si="124"/>
        <v/>
      </c>
      <c r="BS371" s="62" t="str">
        <f t="shared" si="125"/>
        <v/>
      </c>
      <c r="BT371" s="62" t="str">
        <f t="shared" si="126"/>
        <v/>
      </c>
      <c r="BU371" s="62" t="str">
        <f t="shared" si="127"/>
        <v/>
      </c>
      <c r="BV371" s="62" t="str">
        <f t="shared" si="128"/>
        <v/>
      </c>
      <c r="BW371" s="62" t="str">
        <f t="shared" si="129"/>
        <v/>
      </c>
    </row>
    <row r="372" spans="1:75" s="13" customFormat="1" ht="38.25" customHeight="1" thickBot="1">
      <c r="A372" s="49">
        <f t="shared" si="130"/>
        <v>0</v>
      </c>
      <c r="B372" s="49" t="str">
        <f t="shared" si="131"/>
        <v>1-25</v>
      </c>
      <c r="C372" s="34"/>
      <c r="D372" s="92" t="str">
        <f>$A372&amp;"-"&amp;$B372&amp;"-"&amp;TEXT(ROWS(D$5:D372),"000")</f>
        <v>0-1-25-368</v>
      </c>
      <c r="E372" s="4"/>
      <c r="F372" s="4"/>
      <c r="G372" s="4"/>
      <c r="H372" s="4"/>
      <c r="I372" s="27"/>
      <c r="J372" s="4"/>
      <c r="K372" s="4"/>
      <c r="L372" s="4"/>
      <c r="M372" s="4"/>
      <c r="N372" s="57"/>
      <c r="O372" s="61"/>
      <c r="P372" s="63"/>
      <c r="Q372" s="68"/>
      <c r="R372" s="68"/>
      <c r="S372" s="68"/>
      <c r="T372" s="68"/>
      <c r="U372" s="70"/>
      <c r="V372" s="70"/>
      <c r="W372" s="70"/>
      <c r="X372" s="70"/>
      <c r="Y372" s="70"/>
      <c r="Z372" s="70"/>
      <c r="AA372" s="70"/>
      <c r="AB372" s="70"/>
      <c r="AC372" s="62" t="str">
        <f t="shared" si="115"/>
        <v/>
      </c>
      <c r="AD372" s="62" t="str">
        <f t="shared" si="116"/>
        <v/>
      </c>
      <c r="AE372" s="62" t="str">
        <f t="shared" si="117"/>
        <v/>
      </c>
      <c r="AF372" s="62" t="str">
        <f t="shared" si="118"/>
        <v/>
      </c>
      <c r="AG372" s="62" t="str">
        <f t="shared" si="119"/>
        <v/>
      </c>
      <c r="AH372" s="63" t="str">
        <f>IF(AG372&lt;'Patient Data'!$AS$4,"Labs complete w/in 45 minutes","")</f>
        <v/>
      </c>
      <c r="AI372" s="62" t="str">
        <f t="shared" si="120"/>
        <v/>
      </c>
      <c r="AJ372" s="63" t="str">
        <f>IF(AI372&lt;'Patient Data'!$AU$4,"tPA w/in 60 minutes","")</f>
        <v/>
      </c>
      <c r="AK372" s="63" t="str">
        <f>IF(AY372&lt;'Patient Data'!$AY$4,"tPA w/in 3 hours","")</f>
        <v/>
      </c>
      <c r="AL372" s="63" t="str">
        <f>IF(AR372&lt;'Patient Data'!$AR$4,"LSN within 3.5 hours","")</f>
        <v/>
      </c>
      <c r="AM372" s="63" t="str">
        <f t="shared" si="111"/>
        <v>-0-0-1-25-368</v>
      </c>
      <c r="AR372" s="18" t="str">
        <f t="shared" si="112"/>
        <v/>
      </c>
      <c r="AS372" s="18" t="str">
        <f>IF(L372="","",AG372-'Patient Data'!$AS$4)</f>
        <v/>
      </c>
      <c r="AT372" s="19"/>
      <c r="AU372" s="18" t="str">
        <f>IF(M372="","",AI372-'Patient Data'!$AU$4)</f>
        <v/>
      </c>
      <c r="AW372" s="19"/>
      <c r="AX372" s="18" t="str">
        <f t="shared" si="113"/>
        <v/>
      </c>
      <c r="AY372" s="18" t="str">
        <f t="shared" si="114"/>
        <v/>
      </c>
      <c r="AZ372" s="19"/>
      <c r="BO372" s="62" t="str">
        <f t="shared" si="121"/>
        <v/>
      </c>
      <c r="BP372" s="62" t="str">
        <f t="shared" si="122"/>
        <v/>
      </c>
      <c r="BQ372" s="62" t="str">
        <f t="shared" si="123"/>
        <v/>
      </c>
      <c r="BR372" s="62" t="str">
        <f t="shared" si="124"/>
        <v/>
      </c>
      <c r="BS372" s="62" t="str">
        <f t="shared" si="125"/>
        <v/>
      </c>
      <c r="BT372" s="62" t="str">
        <f t="shared" si="126"/>
        <v/>
      </c>
      <c r="BU372" s="62" t="str">
        <f t="shared" si="127"/>
        <v/>
      </c>
      <c r="BV372" s="62" t="str">
        <f t="shared" si="128"/>
        <v/>
      </c>
      <c r="BW372" s="62" t="str">
        <f t="shared" si="129"/>
        <v/>
      </c>
    </row>
    <row r="373" spans="1:75" s="13" customFormat="1" ht="38.25" customHeight="1" thickBot="1">
      <c r="A373" s="49">
        <f t="shared" si="130"/>
        <v>0</v>
      </c>
      <c r="B373" s="49" t="str">
        <f t="shared" si="131"/>
        <v>1-25</v>
      </c>
      <c r="C373" s="34"/>
      <c r="D373" s="92" t="str">
        <f>$A373&amp;"-"&amp;$B373&amp;"-"&amp;TEXT(ROWS(D$5:D373),"000")</f>
        <v>0-1-25-369</v>
      </c>
      <c r="E373" s="4"/>
      <c r="F373" s="4"/>
      <c r="G373" s="4"/>
      <c r="H373" s="4"/>
      <c r="I373" s="27"/>
      <c r="J373" s="4"/>
      <c r="K373" s="4"/>
      <c r="L373" s="4"/>
      <c r="M373" s="4"/>
      <c r="N373" s="57"/>
      <c r="O373" s="61"/>
      <c r="P373" s="63"/>
      <c r="Q373" s="68"/>
      <c r="R373" s="68"/>
      <c r="S373" s="68"/>
      <c r="T373" s="68"/>
      <c r="U373" s="70"/>
      <c r="V373" s="70"/>
      <c r="W373" s="70"/>
      <c r="X373" s="70"/>
      <c r="Y373" s="70"/>
      <c r="Z373" s="70"/>
      <c r="AA373" s="70"/>
      <c r="AB373" s="70"/>
      <c r="AC373" s="62" t="str">
        <f t="shared" si="115"/>
        <v/>
      </c>
      <c r="AD373" s="62" t="str">
        <f t="shared" si="116"/>
        <v/>
      </c>
      <c r="AE373" s="62" t="str">
        <f t="shared" si="117"/>
        <v/>
      </c>
      <c r="AF373" s="62" t="str">
        <f t="shared" si="118"/>
        <v/>
      </c>
      <c r="AG373" s="62" t="str">
        <f t="shared" si="119"/>
        <v/>
      </c>
      <c r="AH373" s="63" t="str">
        <f>IF(AG373&lt;'Patient Data'!$AS$4,"Labs complete w/in 45 minutes","")</f>
        <v/>
      </c>
      <c r="AI373" s="62" t="str">
        <f t="shared" si="120"/>
        <v/>
      </c>
      <c r="AJ373" s="63" t="str">
        <f>IF(AI373&lt;'Patient Data'!$AU$4,"tPA w/in 60 minutes","")</f>
        <v/>
      </c>
      <c r="AK373" s="63" t="str">
        <f>IF(AY373&lt;'Patient Data'!$AY$4,"tPA w/in 3 hours","")</f>
        <v/>
      </c>
      <c r="AL373" s="63" t="str">
        <f>IF(AR373&lt;'Patient Data'!$AR$4,"LSN within 3.5 hours","")</f>
        <v/>
      </c>
      <c r="AM373" s="63" t="str">
        <f t="shared" si="111"/>
        <v>-0-0-1-25-369</v>
      </c>
      <c r="AR373" s="18" t="str">
        <f t="shared" si="112"/>
        <v/>
      </c>
      <c r="AS373" s="18" t="str">
        <f>IF(L373="","",AG373-'Patient Data'!$AS$4)</f>
        <v/>
      </c>
      <c r="AT373" s="19"/>
      <c r="AU373" s="18" t="str">
        <f>IF(M373="","",AI373-'Patient Data'!$AU$4)</f>
        <v/>
      </c>
      <c r="AW373" s="19"/>
      <c r="AX373" s="18" t="str">
        <f t="shared" si="113"/>
        <v/>
      </c>
      <c r="AY373" s="18" t="str">
        <f t="shared" si="114"/>
        <v/>
      </c>
      <c r="AZ373" s="19"/>
      <c r="BO373" s="62" t="str">
        <f t="shared" si="121"/>
        <v/>
      </c>
      <c r="BP373" s="62" t="str">
        <f t="shared" si="122"/>
        <v/>
      </c>
      <c r="BQ373" s="62" t="str">
        <f t="shared" si="123"/>
        <v/>
      </c>
      <c r="BR373" s="62" t="str">
        <f t="shared" si="124"/>
        <v/>
      </c>
      <c r="BS373" s="62" t="str">
        <f t="shared" si="125"/>
        <v/>
      </c>
      <c r="BT373" s="62" t="str">
        <f t="shared" si="126"/>
        <v/>
      </c>
      <c r="BU373" s="62" t="str">
        <f t="shared" si="127"/>
        <v/>
      </c>
      <c r="BV373" s="62" t="str">
        <f t="shared" si="128"/>
        <v/>
      </c>
      <c r="BW373" s="62" t="str">
        <f t="shared" si="129"/>
        <v/>
      </c>
    </row>
    <row r="374" spans="1:75" s="13" customFormat="1" ht="38.25" customHeight="1" thickBot="1">
      <c r="A374" s="49">
        <f t="shared" si="130"/>
        <v>0</v>
      </c>
      <c r="B374" s="49" t="str">
        <f t="shared" si="131"/>
        <v>1-25</v>
      </c>
      <c r="C374" s="34"/>
      <c r="D374" s="92" t="str">
        <f>$A374&amp;"-"&amp;$B374&amp;"-"&amp;TEXT(ROWS(D$5:D374),"000")</f>
        <v>0-1-25-370</v>
      </c>
      <c r="E374" s="4"/>
      <c r="F374" s="4"/>
      <c r="G374" s="4"/>
      <c r="H374" s="4"/>
      <c r="I374" s="27"/>
      <c r="J374" s="4"/>
      <c r="K374" s="4"/>
      <c r="L374" s="4"/>
      <c r="M374" s="4"/>
      <c r="N374" s="57"/>
      <c r="O374" s="61"/>
      <c r="P374" s="63"/>
      <c r="Q374" s="68"/>
      <c r="R374" s="68"/>
      <c r="S374" s="68"/>
      <c r="T374" s="68"/>
      <c r="U374" s="70"/>
      <c r="V374" s="70"/>
      <c r="W374" s="70"/>
      <c r="X374" s="70"/>
      <c r="Y374" s="70"/>
      <c r="Z374" s="70"/>
      <c r="AA374" s="70"/>
      <c r="AB374" s="70"/>
      <c r="AC374" s="62" t="str">
        <f t="shared" si="115"/>
        <v/>
      </c>
      <c r="AD374" s="62" t="str">
        <f t="shared" si="116"/>
        <v/>
      </c>
      <c r="AE374" s="62" t="str">
        <f t="shared" si="117"/>
        <v/>
      </c>
      <c r="AF374" s="62" t="str">
        <f t="shared" si="118"/>
        <v/>
      </c>
      <c r="AG374" s="62" t="str">
        <f t="shared" si="119"/>
        <v/>
      </c>
      <c r="AH374" s="63" t="str">
        <f>IF(AG374&lt;'Patient Data'!$AS$4,"Labs complete w/in 45 minutes","")</f>
        <v/>
      </c>
      <c r="AI374" s="62" t="str">
        <f t="shared" si="120"/>
        <v/>
      </c>
      <c r="AJ374" s="63" t="str">
        <f>IF(AI374&lt;'Patient Data'!$AU$4,"tPA w/in 60 minutes","")</f>
        <v/>
      </c>
      <c r="AK374" s="63" t="str">
        <f>IF(AY374&lt;'Patient Data'!$AY$4,"tPA w/in 3 hours","")</f>
        <v/>
      </c>
      <c r="AL374" s="63" t="str">
        <f>IF(AR374&lt;'Patient Data'!$AR$4,"LSN within 3.5 hours","")</f>
        <v/>
      </c>
      <c r="AM374" s="63" t="str">
        <f t="shared" si="111"/>
        <v>-0-0-1-25-370</v>
      </c>
      <c r="AR374" s="18" t="str">
        <f t="shared" si="112"/>
        <v/>
      </c>
      <c r="AS374" s="18" t="str">
        <f>IF(L374="","",AG374-'Patient Data'!$AS$4)</f>
        <v/>
      </c>
      <c r="AT374" s="19"/>
      <c r="AU374" s="18" t="str">
        <f>IF(M374="","",AI374-'Patient Data'!$AU$4)</f>
        <v/>
      </c>
      <c r="AW374" s="19"/>
      <c r="AX374" s="18" t="str">
        <f t="shared" si="113"/>
        <v/>
      </c>
      <c r="AY374" s="18" t="str">
        <f t="shared" si="114"/>
        <v/>
      </c>
      <c r="AZ374" s="19"/>
      <c r="BO374" s="62" t="str">
        <f t="shared" si="121"/>
        <v/>
      </c>
      <c r="BP374" s="62" t="str">
        <f t="shared" si="122"/>
        <v/>
      </c>
      <c r="BQ374" s="62" t="str">
        <f t="shared" si="123"/>
        <v/>
      </c>
      <c r="BR374" s="62" t="str">
        <f t="shared" si="124"/>
        <v/>
      </c>
      <c r="BS374" s="62" t="str">
        <f t="shared" si="125"/>
        <v/>
      </c>
      <c r="BT374" s="62" t="str">
        <f t="shared" si="126"/>
        <v/>
      </c>
      <c r="BU374" s="62" t="str">
        <f t="shared" si="127"/>
        <v/>
      </c>
      <c r="BV374" s="62" t="str">
        <f t="shared" si="128"/>
        <v/>
      </c>
      <c r="BW374" s="62" t="str">
        <f t="shared" si="129"/>
        <v/>
      </c>
    </row>
    <row r="375" spans="1:75" s="13" customFormat="1" ht="38.25" customHeight="1" thickBot="1">
      <c r="A375" s="49">
        <f t="shared" si="130"/>
        <v>0</v>
      </c>
      <c r="B375" s="49" t="str">
        <f t="shared" si="131"/>
        <v>1-25</v>
      </c>
      <c r="C375" s="34"/>
      <c r="D375" s="92" t="str">
        <f>$A375&amp;"-"&amp;$B375&amp;"-"&amp;TEXT(ROWS(D$5:D375),"000")</f>
        <v>0-1-25-371</v>
      </c>
      <c r="E375" s="4"/>
      <c r="F375" s="4"/>
      <c r="G375" s="4"/>
      <c r="H375" s="4"/>
      <c r="I375" s="27"/>
      <c r="J375" s="4"/>
      <c r="K375" s="4"/>
      <c r="L375" s="4"/>
      <c r="M375" s="4"/>
      <c r="N375" s="57"/>
      <c r="O375" s="61"/>
      <c r="P375" s="63"/>
      <c r="Q375" s="68"/>
      <c r="R375" s="68"/>
      <c r="S375" s="68"/>
      <c r="T375" s="68"/>
      <c r="U375" s="70"/>
      <c r="V375" s="70"/>
      <c r="W375" s="70"/>
      <c r="X375" s="70"/>
      <c r="Y375" s="70"/>
      <c r="Z375" s="70"/>
      <c r="AA375" s="70"/>
      <c r="AB375" s="70"/>
      <c r="AC375" s="62" t="str">
        <f t="shared" si="115"/>
        <v/>
      </c>
      <c r="AD375" s="62" t="str">
        <f t="shared" si="116"/>
        <v/>
      </c>
      <c r="AE375" s="62" t="str">
        <f t="shared" si="117"/>
        <v/>
      </c>
      <c r="AF375" s="62" t="str">
        <f t="shared" si="118"/>
        <v/>
      </c>
      <c r="AG375" s="62" t="str">
        <f t="shared" si="119"/>
        <v/>
      </c>
      <c r="AH375" s="63" t="str">
        <f>IF(AG375&lt;'Patient Data'!$AS$4,"Labs complete w/in 45 minutes","")</f>
        <v/>
      </c>
      <c r="AI375" s="62" t="str">
        <f t="shared" si="120"/>
        <v/>
      </c>
      <c r="AJ375" s="63" t="str">
        <f>IF(AI375&lt;'Patient Data'!$AU$4,"tPA w/in 60 minutes","")</f>
        <v/>
      </c>
      <c r="AK375" s="63" t="str">
        <f>IF(AY375&lt;'Patient Data'!$AY$4,"tPA w/in 3 hours","")</f>
        <v/>
      </c>
      <c r="AL375" s="63" t="str">
        <f>IF(AR375&lt;'Patient Data'!$AR$4,"LSN within 3.5 hours","")</f>
        <v/>
      </c>
      <c r="AM375" s="63" t="str">
        <f t="shared" si="111"/>
        <v>-0-0-1-25-371</v>
      </c>
      <c r="AR375" s="18" t="str">
        <f t="shared" si="112"/>
        <v/>
      </c>
      <c r="AS375" s="18" t="str">
        <f>IF(L375="","",AG375-'Patient Data'!$AS$4)</f>
        <v/>
      </c>
      <c r="AT375" s="19"/>
      <c r="AU375" s="18" t="str">
        <f>IF(M375="","",AI375-'Patient Data'!$AU$4)</f>
        <v/>
      </c>
      <c r="AW375" s="19"/>
      <c r="AX375" s="18" t="str">
        <f t="shared" si="113"/>
        <v/>
      </c>
      <c r="AY375" s="18" t="str">
        <f t="shared" si="114"/>
        <v/>
      </c>
      <c r="AZ375" s="19"/>
      <c r="BO375" s="62" t="str">
        <f t="shared" si="121"/>
        <v/>
      </c>
      <c r="BP375" s="62" t="str">
        <f t="shared" si="122"/>
        <v/>
      </c>
      <c r="BQ375" s="62" t="str">
        <f t="shared" si="123"/>
        <v/>
      </c>
      <c r="BR375" s="62" t="str">
        <f t="shared" si="124"/>
        <v/>
      </c>
      <c r="BS375" s="62" t="str">
        <f t="shared" si="125"/>
        <v/>
      </c>
      <c r="BT375" s="62" t="str">
        <f t="shared" si="126"/>
        <v/>
      </c>
      <c r="BU375" s="62" t="str">
        <f t="shared" si="127"/>
        <v/>
      </c>
      <c r="BV375" s="62" t="str">
        <f t="shared" si="128"/>
        <v/>
      </c>
      <c r="BW375" s="62" t="str">
        <f t="shared" si="129"/>
        <v/>
      </c>
    </row>
    <row r="376" spans="1:75" s="13" customFormat="1" ht="38.25" customHeight="1" thickBot="1">
      <c r="A376" s="49">
        <f t="shared" si="130"/>
        <v>0</v>
      </c>
      <c r="B376" s="49" t="str">
        <f t="shared" si="131"/>
        <v>1-25</v>
      </c>
      <c r="C376" s="34"/>
      <c r="D376" s="92" t="str">
        <f>$A376&amp;"-"&amp;$B376&amp;"-"&amp;TEXT(ROWS(D$5:D376),"000")</f>
        <v>0-1-25-372</v>
      </c>
      <c r="E376" s="4"/>
      <c r="F376" s="4"/>
      <c r="G376" s="4"/>
      <c r="H376" s="4"/>
      <c r="I376" s="27"/>
      <c r="J376" s="4"/>
      <c r="K376" s="4"/>
      <c r="L376" s="4"/>
      <c r="M376" s="4"/>
      <c r="N376" s="57"/>
      <c r="O376" s="61"/>
      <c r="P376" s="63"/>
      <c r="Q376" s="68"/>
      <c r="R376" s="68"/>
      <c r="S376" s="68"/>
      <c r="T376" s="68"/>
      <c r="U376" s="70"/>
      <c r="V376" s="70"/>
      <c r="W376" s="70"/>
      <c r="X376" s="70"/>
      <c r="Y376" s="70"/>
      <c r="Z376" s="70"/>
      <c r="AA376" s="70"/>
      <c r="AB376" s="70"/>
      <c r="AC376" s="62" t="str">
        <f t="shared" si="115"/>
        <v/>
      </c>
      <c r="AD376" s="62" t="str">
        <f t="shared" si="116"/>
        <v/>
      </c>
      <c r="AE376" s="62" t="str">
        <f t="shared" si="117"/>
        <v/>
      </c>
      <c r="AF376" s="62" t="str">
        <f t="shared" si="118"/>
        <v/>
      </c>
      <c r="AG376" s="62" t="str">
        <f t="shared" si="119"/>
        <v/>
      </c>
      <c r="AH376" s="63" t="str">
        <f>IF(AG376&lt;'Patient Data'!$AS$4,"Labs complete w/in 45 minutes","")</f>
        <v/>
      </c>
      <c r="AI376" s="62" t="str">
        <f t="shared" si="120"/>
        <v/>
      </c>
      <c r="AJ376" s="63" t="str">
        <f>IF(AI376&lt;'Patient Data'!$AU$4,"tPA w/in 60 minutes","")</f>
        <v/>
      </c>
      <c r="AK376" s="63" t="str">
        <f>IF(AY376&lt;'Patient Data'!$AY$4,"tPA w/in 3 hours","")</f>
        <v/>
      </c>
      <c r="AL376" s="63" t="str">
        <f>IF(AR376&lt;'Patient Data'!$AR$4,"LSN within 3.5 hours","")</f>
        <v/>
      </c>
      <c r="AM376" s="63" t="str">
        <f t="shared" si="111"/>
        <v>-0-0-1-25-372</v>
      </c>
      <c r="AR376" s="18" t="str">
        <f t="shared" si="112"/>
        <v/>
      </c>
      <c r="AS376" s="18" t="str">
        <f>IF(L376="","",AG376-'Patient Data'!$AS$4)</f>
        <v/>
      </c>
      <c r="AT376" s="19"/>
      <c r="AU376" s="18" t="str">
        <f>IF(M376="","",AI376-'Patient Data'!$AU$4)</f>
        <v/>
      </c>
      <c r="AW376" s="19"/>
      <c r="AX376" s="18" t="str">
        <f t="shared" si="113"/>
        <v/>
      </c>
      <c r="AY376" s="18" t="str">
        <f t="shared" si="114"/>
        <v/>
      </c>
      <c r="AZ376" s="19"/>
      <c r="BO376" s="62" t="str">
        <f t="shared" si="121"/>
        <v/>
      </c>
      <c r="BP376" s="62" t="str">
        <f t="shared" si="122"/>
        <v/>
      </c>
      <c r="BQ376" s="62" t="str">
        <f t="shared" si="123"/>
        <v/>
      </c>
      <c r="BR376" s="62" t="str">
        <f t="shared" si="124"/>
        <v/>
      </c>
      <c r="BS376" s="62" t="str">
        <f t="shared" si="125"/>
        <v/>
      </c>
      <c r="BT376" s="62" t="str">
        <f t="shared" si="126"/>
        <v/>
      </c>
      <c r="BU376" s="62" t="str">
        <f t="shared" si="127"/>
        <v/>
      </c>
      <c r="BV376" s="62" t="str">
        <f t="shared" si="128"/>
        <v/>
      </c>
      <c r="BW376" s="62" t="str">
        <f t="shared" si="129"/>
        <v/>
      </c>
    </row>
    <row r="377" spans="1:75" s="13" customFormat="1" ht="38.25" customHeight="1" thickBot="1">
      <c r="A377" s="49">
        <f t="shared" si="130"/>
        <v>0</v>
      </c>
      <c r="B377" s="49" t="str">
        <f t="shared" si="131"/>
        <v>1-25</v>
      </c>
      <c r="C377" s="34"/>
      <c r="D377" s="92" t="str">
        <f>$A377&amp;"-"&amp;$B377&amp;"-"&amp;TEXT(ROWS(D$5:D377),"000")</f>
        <v>0-1-25-373</v>
      </c>
      <c r="E377" s="4"/>
      <c r="F377" s="4"/>
      <c r="G377" s="4"/>
      <c r="H377" s="4"/>
      <c r="I377" s="27"/>
      <c r="J377" s="4"/>
      <c r="K377" s="4"/>
      <c r="L377" s="4"/>
      <c r="M377" s="4"/>
      <c r="N377" s="57"/>
      <c r="O377" s="61"/>
      <c r="P377" s="63"/>
      <c r="Q377" s="68"/>
      <c r="R377" s="68"/>
      <c r="S377" s="68"/>
      <c r="T377" s="68"/>
      <c r="U377" s="70"/>
      <c r="V377" s="70"/>
      <c r="W377" s="70"/>
      <c r="X377" s="70"/>
      <c r="Y377" s="70"/>
      <c r="Z377" s="70"/>
      <c r="AA377" s="70"/>
      <c r="AB377" s="70"/>
      <c r="AC377" s="62" t="str">
        <f t="shared" si="115"/>
        <v/>
      </c>
      <c r="AD377" s="62" t="str">
        <f t="shared" si="116"/>
        <v/>
      </c>
      <c r="AE377" s="62" t="str">
        <f t="shared" si="117"/>
        <v/>
      </c>
      <c r="AF377" s="62" t="str">
        <f t="shared" si="118"/>
        <v/>
      </c>
      <c r="AG377" s="62" t="str">
        <f t="shared" si="119"/>
        <v/>
      </c>
      <c r="AH377" s="63" t="str">
        <f>IF(AG377&lt;'Patient Data'!$AS$4,"Labs complete w/in 45 minutes","")</f>
        <v/>
      </c>
      <c r="AI377" s="62" t="str">
        <f t="shared" si="120"/>
        <v/>
      </c>
      <c r="AJ377" s="63" t="str">
        <f>IF(AI377&lt;'Patient Data'!$AU$4,"tPA w/in 60 minutes","")</f>
        <v/>
      </c>
      <c r="AK377" s="63" t="str">
        <f>IF(AY377&lt;'Patient Data'!$AY$4,"tPA w/in 3 hours","")</f>
        <v/>
      </c>
      <c r="AL377" s="63" t="str">
        <f>IF(AR377&lt;'Patient Data'!$AR$4,"LSN within 3.5 hours","")</f>
        <v/>
      </c>
      <c r="AM377" s="63" t="str">
        <f t="shared" si="111"/>
        <v>-0-0-1-25-373</v>
      </c>
      <c r="AR377" s="18" t="str">
        <f t="shared" si="112"/>
        <v/>
      </c>
      <c r="AS377" s="18" t="str">
        <f>IF(L377="","",AG377-'Patient Data'!$AS$4)</f>
        <v/>
      </c>
      <c r="AT377" s="19"/>
      <c r="AU377" s="18" t="str">
        <f>IF(M377="","",AI377-'Patient Data'!$AU$4)</f>
        <v/>
      </c>
      <c r="AW377" s="19"/>
      <c r="AX377" s="18" t="str">
        <f t="shared" si="113"/>
        <v/>
      </c>
      <c r="AY377" s="18" t="str">
        <f t="shared" si="114"/>
        <v/>
      </c>
      <c r="AZ377" s="19"/>
      <c r="BO377" s="62" t="str">
        <f t="shared" si="121"/>
        <v/>
      </c>
      <c r="BP377" s="62" t="str">
        <f t="shared" si="122"/>
        <v/>
      </c>
      <c r="BQ377" s="62" t="str">
        <f t="shared" si="123"/>
        <v/>
      </c>
      <c r="BR377" s="62" t="str">
        <f t="shared" si="124"/>
        <v/>
      </c>
      <c r="BS377" s="62" t="str">
        <f t="shared" si="125"/>
        <v/>
      </c>
      <c r="BT377" s="62" t="str">
        <f t="shared" si="126"/>
        <v/>
      </c>
      <c r="BU377" s="62" t="str">
        <f t="shared" si="127"/>
        <v/>
      </c>
      <c r="BV377" s="62" t="str">
        <f t="shared" si="128"/>
        <v/>
      </c>
      <c r="BW377" s="62" t="str">
        <f t="shared" si="129"/>
        <v/>
      </c>
    </row>
    <row r="378" spans="1:75" s="13" customFormat="1" ht="38.25" customHeight="1" thickBot="1">
      <c r="A378" s="49">
        <f t="shared" si="130"/>
        <v>0</v>
      </c>
      <c r="B378" s="49" t="str">
        <f t="shared" si="131"/>
        <v>1-25</v>
      </c>
      <c r="C378" s="34"/>
      <c r="D378" s="92" t="str">
        <f>$A378&amp;"-"&amp;$B378&amp;"-"&amp;TEXT(ROWS(D$5:D378),"000")</f>
        <v>0-1-25-374</v>
      </c>
      <c r="E378" s="4"/>
      <c r="F378" s="4"/>
      <c r="G378" s="4"/>
      <c r="H378" s="4"/>
      <c r="I378" s="27"/>
      <c r="J378" s="4"/>
      <c r="K378" s="4"/>
      <c r="L378" s="4"/>
      <c r="M378" s="4"/>
      <c r="N378" s="57"/>
      <c r="O378" s="61"/>
      <c r="P378" s="63"/>
      <c r="Q378" s="68"/>
      <c r="R378" s="68"/>
      <c r="S378" s="68"/>
      <c r="T378" s="68"/>
      <c r="U378" s="70"/>
      <c r="V378" s="70"/>
      <c r="W378" s="70"/>
      <c r="X378" s="70"/>
      <c r="Y378" s="70"/>
      <c r="Z378" s="70"/>
      <c r="AA378" s="70"/>
      <c r="AB378" s="70"/>
      <c r="AC378" s="62" t="str">
        <f t="shared" si="115"/>
        <v/>
      </c>
      <c r="AD378" s="62" t="str">
        <f t="shared" si="116"/>
        <v/>
      </c>
      <c r="AE378" s="62" t="str">
        <f t="shared" si="117"/>
        <v/>
      </c>
      <c r="AF378" s="62" t="str">
        <f t="shared" si="118"/>
        <v/>
      </c>
      <c r="AG378" s="62" t="str">
        <f t="shared" si="119"/>
        <v/>
      </c>
      <c r="AH378" s="63" t="str">
        <f>IF(AG378&lt;'Patient Data'!$AS$4,"Labs complete w/in 45 minutes","")</f>
        <v/>
      </c>
      <c r="AI378" s="62" t="str">
        <f t="shared" si="120"/>
        <v/>
      </c>
      <c r="AJ378" s="63" t="str">
        <f>IF(AI378&lt;'Patient Data'!$AU$4,"tPA w/in 60 minutes","")</f>
        <v/>
      </c>
      <c r="AK378" s="63" t="str">
        <f>IF(AY378&lt;'Patient Data'!$AY$4,"tPA w/in 3 hours","")</f>
        <v/>
      </c>
      <c r="AL378" s="63" t="str">
        <f>IF(AR378&lt;'Patient Data'!$AR$4,"LSN within 3.5 hours","")</f>
        <v/>
      </c>
      <c r="AM378" s="63" t="str">
        <f t="shared" si="111"/>
        <v>-0-0-1-25-374</v>
      </c>
      <c r="AR378" s="18" t="str">
        <f t="shared" si="112"/>
        <v/>
      </c>
      <c r="AS378" s="18" t="str">
        <f>IF(L378="","",AG378-'Patient Data'!$AS$4)</f>
        <v/>
      </c>
      <c r="AT378" s="19"/>
      <c r="AU378" s="18" t="str">
        <f>IF(M378="","",AI378-'Patient Data'!$AU$4)</f>
        <v/>
      </c>
      <c r="AW378" s="19"/>
      <c r="AX378" s="18" t="str">
        <f t="shared" si="113"/>
        <v/>
      </c>
      <c r="AY378" s="18" t="str">
        <f t="shared" si="114"/>
        <v/>
      </c>
      <c r="AZ378" s="19"/>
      <c r="BO378" s="62" t="str">
        <f t="shared" si="121"/>
        <v/>
      </c>
      <c r="BP378" s="62" t="str">
        <f t="shared" si="122"/>
        <v/>
      </c>
      <c r="BQ378" s="62" t="str">
        <f t="shared" si="123"/>
        <v/>
      </c>
      <c r="BR378" s="62" t="str">
        <f t="shared" si="124"/>
        <v/>
      </c>
      <c r="BS378" s="62" t="str">
        <f t="shared" si="125"/>
        <v/>
      </c>
      <c r="BT378" s="62" t="str">
        <f t="shared" si="126"/>
        <v/>
      </c>
      <c r="BU378" s="62" t="str">
        <f t="shared" si="127"/>
        <v/>
      </c>
      <c r="BV378" s="62" t="str">
        <f t="shared" si="128"/>
        <v/>
      </c>
      <c r="BW378" s="62" t="str">
        <f t="shared" si="129"/>
        <v/>
      </c>
    </row>
    <row r="379" spans="1:75" s="13" customFormat="1" ht="38.25" customHeight="1" thickBot="1">
      <c r="A379" s="49">
        <f t="shared" si="130"/>
        <v>0</v>
      </c>
      <c r="B379" s="49" t="str">
        <f t="shared" si="131"/>
        <v>1-25</v>
      </c>
      <c r="C379" s="34"/>
      <c r="D379" s="92" t="str">
        <f>$A379&amp;"-"&amp;$B379&amp;"-"&amp;TEXT(ROWS(D$5:D379),"000")</f>
        <v>0-1-25-375</v>
      </c>
      <c r="E379" s="4"/>
      <c r="F379" s="4"/>
      <c r="G379" s="4"/>
      <c r="H379" s="4"/>
      <c r="I379" s="27"/>
      <c r="J379" s="4"/>
      <c r="K379" s="4"/>
      <c r="L379" s="4"/>
      <c r="M379" s="4"/>
      <c r="N379" s="57"/>
      <c r="O379" s="61"/>
      <c r="P379" s="63"/>
      <c r="Q379" s="68"/>
      <c r="R379" s="68"/>
      <c r="S379" s="68"/>
      <c r="T379" s="68"/>
      <c r="U379" s="70"/>
      <c r="V379" s="70"/>
      <c r="W379" s="70"/>
      <c r="X379" s="70"/>
      <c r="Y379" s="70"/>
      <c r="Z379" s="70"/>
      <c r="AA379" s="70"/>
      <c r="AB379" s="70"/>
      <c r="AC379" s="62" t="str">
        <f t="shared" si="115"/>
        <v/>
      </c>
      <c r="AD379" s="62" t="str">
        <f t="shared" si="116"/>
        <v/>
      </c>
      <c r="AE379" s="62" t="str">
        <f t="shared" si="117"/>
        <v/>
      </c>
      <c r="AF379" s="62" t="str">
        <f t="shared" si="118"/>
        <v/>
      </c>
      <c r="AG379" s="62" t="str">
        <f t="shared" si="119"/>
        <v/>
      </c>
      <c r="AH379" s="63" t="str">
        <f>IF(AG379&lt;'Patient Data'!$AS$4,"Labs complete w/in 45 minutes","")</f>
        <v/>
      </c>
      <c r="AI379" s="62" t="str">
        <f t="shared" si="120"/>
        <v/>
      </c>
      <c r="AJ379" s="63" t="str">
        <f>IF(AI379&lt;'Patient Data'!$AU$4,"tPA w/in 60 minutes","")</f>
        <v/>
      </c>
      <c r="AK379" s="63" t="str">
        <f>IF(AY379&lt;'Patient Data'!$AY$4,"tPA w/in 3 hours","")</f>
        <v/>
      </c>
      <c r="AL379" s="63" t="str">
        <f>IF(AR379&lt;'Patient Data'!$AR$4,"LSN within 3.5 hours","")</f>
        <v/>
      </c>
      <c r="AM379" s="63" t="str">
        <f t="shared" si="111"/>
        <v>-0-0-1-25-375</v>
      </c>
      <c r="AR379" s="18" t="str">
        <f t="shared" si="112"/>
        <v/>
      </c>
      <c r="AS379" s="18" t="str">
        <f>IF(L379="","",AG379-'Patient Data'!$AS$4)</f>
        <v/>
      </c>
      <c r="AT379" s="19"/>
      <c r="AU379" s="18" t="str">
        <f>IF(M379="","",AI379-'Patient Data'!$AU$4)</f>
        <v/>
      </c>
      <c r="AW379" s="19"/>
      <c r="AX379" s="18" t="str">
        <f t="shared" si="113"/>
        <v/>
      </c>
      <c r="AY379" s="18" t="str">
        <f t="shared" si="114"/>
        <v/>
      </c>
      <c r="AZ379" s="19"/>
      <c r="BO379" s="62" t="str">
        <f t="shared" si="121"/>
        <v/>
      </c>
      <c r="BP379" s="62" t="str">
        <f t="shared" si="122"/>
        <v/>
      </c>
      <c r="BQ379" s="62" t="str">
        <f t="shared" si="123"/>
        <v/>
      </c>
      <c r="BR379" s="62" t="str">
        <f t="shared" si="124"/>
        <v/>
      </c>
      <c r="BS379" s="62" t="str">
        <f t="shared" si="125"/>
        <v/>
      </c>
      <c r="BT379" s="62" t="str">
        <f t="shared" si="126"/>
        <v/>
      </c>
      <c r="BU379" s="62" t="str">
        <f t="shared" si="127"/>
        <v/>
      </c>
      <c r="BV379" s="62" t="str">
        <f t="shared" si="128"/>
        <v/>
      </c>
      <c r="BW379" s="62" t="str">
        <f t="shared" si="129"/>
        <v/>
      </c>
    </row>
    <row r="380" spans="1:75" s="13" customFormat="1" ht="38.25" customHeight="1" thickBot="1">
      <c r="A380" s="49">
        <f t="shared" si="130"/>
        <v>0</v>
      </c>
      <c r="B380" s="49" t="str">
        <f t="shared" si="131"/>
        <v>1-25</v>
      </c>
      <c r="C380" s="34"/>
      <c r="D380" s="92" t="str">
        <f>$A380&amp;"-"&amp;$B380&amp;"-"&amp;TEXT(ROWS(D$5:D380),"000")</f>
        <v>0-1-25-376</v>
      </c>
      <c r="E380" s="4"/>
      <c r="F380" s="4"/>
      <c r="G380" s="4"/>
      <c r="H380" s="4"/>
      <c r="I380" s="27"/>
      <c r="J380" s="4"/>
      <c r="K380" s="4"/>
      <c r="L380" s="4"/>
      <c r="M380" s="4"/>
      <c r="N380" s="57"/>
      <c r="O380" s="61"/>
      <c r="P380" s="63"/>
      <c r="Q380" s="68"/>
      <c r="R380" s="68"/>
      <c r="S380" s="68"/>
      <c r="T380" s="68"/>
      <c r="U380" s="70"/>
      <c r="V380" s="70"/>
      <c r="W380" s="70"/>
      <c r="X380" s="70"/>
      <c r="Y380" s="70"/>
      <c r="Z380" s="70"/>
      <c r="AA380" s="70"/>
      <c r="AB380" s="70"/>
      <c r="AC380" s="62" t="str">
        <f t="shared" si="115"/>
        <v/>
      </c>
      <c r="AD380" s="62" t="str">
        <f t="shared" si="116"/>
        <v/>
      </c>
      <c r="AE380" s="62" t="str">
        <f t="shared" si="117"/>
        <v/>
      </c>
      <c r="AF380" s="62" t="str">
        <f t="shared" si="118"/>
        <v/>
      </c>
      <c r="AG380" s="62" t="str">
        <f t="shared" si="119"/>
        <v/>
      </c>
      <c r="AH380" s="63" t="str">
        <f>IF(AG380&lt;'Patient Data'!$AS$4,"Labs complete w/in 45 minutes","")</f>
        <v/>
      </c>
      <c r="AI380" s="62" t="str">
        <f t="shared" si="120"/>
        <v/>
      </c>
      <c r="AJ380" s="63" t="str">
        <f>IF(AI380&lt;'Patient Data'!$AU$4,"tPA w/in 60 minutes","")</f>
        <v/>
      </c>
      <c r="AK380" s="63" t="str">
        <f>IF(AY380&lt;'Patient Data'!$AY$4,"tPA w/in 3 hours","")</f>
        <v/>
      </c>
      <c r="AL380" s="63" t="str">
        <f>IF(AR380&lt;'Patient Data'!$AR$4,"LSN within 3.5 hours","")</f>
        <v/>
      </c>
      <c r="AM380" s="63" t="str">
        <f t="shared" si="111"/>
        <v>-0-0-1-25-376</v>
      </c>
      <c r="AR380" s="18" t="str">
        <f t="shared" si="112"/>
        <v/>
      </c>
      <c r="AS380" s="18" t="str">
        <f>IF(L380="","",AG380-'Patient Data'!$AS$4)</f>
        <v/>
      </c>
      <c r="AT380" s="19"/>
      <c r="AU380" s="18" t="str">
        <f>IF(M380="","",AI380-'Patient Data'!$AU$4)</f>
        <v/>
      </c>
      <c r="AW380" s="19"/>
      <c r="AX380" s="18" t="str">
        <f t="shared" si="113"/>
        <v/>
      </c>
      <c r="AY380" s="18" t="str">
        <f t="shared" si="114"/>
        <v/>
      </c>
      <c r="AZ380" s="19"/>
      <c r="BO380" s="62" t="str">
        <f t="shared" si="121"/>
        <v/>
      </c>
      <c r="BP380" s="62" t="str">
        <f t="shared" si="122"/>
        <v/>
      </c>
      <c r="BQ380" s="62" t="str">
        <f t="shared" si="123"/>
        <v/>
      </c>
      <c r="BR380" s="62" t="str">
        <f t="shared" si="124"/>
        <v/>
      </c>
      <c r="BS380" s="62" t="str">
        <f t="shared" si="125"/>
        <v/>
      </c>
      <c r="BT380" s="62" t="str">
        <f t="shared" si="126"/>
        <v/>
      </c>
      <c r="BU380" s="62" t="str">
        <f t="shared" si="127"/>
        <v/>
      </c>
      <c r="BV380" s="62" t="str">
        <f t="shared" si="128"/>
        <v/>
      </c>
      <c r="BW380" s="62" t="str">
        <f t="shared" si="129"/>
        <v/>
      </c>
    </row>
    <row r="381" spans="1:75" s="13" customFormat="1" ht="38.25" customHeight="1" thickBot="1">
      <c r="A381" s="49">
        <f t="shared" si="130"/>
        <v>0</v>
      </c>
      <c r="B381" s="49" t="str">
        <f t="shared" si="131"/>
        <v>1-25</v>
      </c>
      <c r="C381" s="34"/>
      <c r="D381" s="92" t="str">
        <f>$A381&amp;"-"&amp;$B381&amp;"-"&amp;TEXT(ROWS(D$5:D381),"000")</f>
        <v>0-1-25-377</v>
      </c>
      <c r="E381" s="4"/>
      <c r="F381" s="4"/>
      <c r="G381" s="4"/>
      <c r="H381" s="4"/>
      <c r="I381" s="27"/>
      <c r="J381" s="4"/>
      <c r="K381" s="4"/>
      <c r="L381" s="4"/>
      <c r="M381" s="4"/>
      <c r="N381" s="57"/>
      <c r="O381" s="61"/>
      <c r="P381" s="63"/>
      <c r="Q381" s="68"/>
      <c r="R381" s="68"/>
      <c r="S381" s="68"/>
      <c r="T381" s="68"/>
      <c r="U381" s="70"/>
      <c r="V381" s="70"/>
      <c r="W381" s="70"/>
      <c r="X381" s="70"/>
      <c r="Y381" s="70"/>
      <c r="Z381" s="70"/>
      <c r="AA381" s="70"/>
      <c r="AB381" s="70"/>
      <c r="AC381" s="62" t="str">
        <f t="shared" si="115"/>
        <v/>
      </c>
      <c r="AD381" s="62" t="str">
        <f t="shared" si="116"/>
        <v/>
      </c>
      <c r="AE381" s="62" t="str">
        <f t="shared" si="117"/>
        <v/>
      </c>
      <c r="AF381" s="62" t="str">
        <f t="shared" si="118"/>
        <v/>
      </c>
      <c r="AG381" s="62" t="str">
        <f t="shared" si="119"/>
        <v/>
      </c>
      <c r="AH381" s="63" t="str">
        <f>IF(AG381&lt;'Patient Data'!$AS$4,"Labs complete w/in 45 minutes","")</f>
        <v/>
      </c>
      <c r="AI381" s="62" t="str">
        <f t="shared" si="120"/>
        <v/>
      </c>
      <c r="AJ381" s="63" t="str">
        <f>IF(AI381&lt;'Patient Data'!$AU$4,"tPA w/in 60 minutes","")</f>
        <v/>
      </c>
      <c r="AK381" s="63" t="str">
        <f>IF(AY381&lt;'Patient Data'!$AY$4,"tPA w/in 3 hours","")</f>
        <v/>
      </c>
      <c r="AL381" s="63" t="str">
        <f>IF(AR381&lt;'Patient Data'!$AR$4,"LSN within 3.5 hours","")</f>
        <v/>
      </c>
      <c r="AM381" s="63" t="str">
        <f t="shared" si="111"/>
        <v>-0-0-1-25-377</v>
      </c>
      <c r="AR381" s="18" t="str">
        <f t="shared" si="112"/>
        <v/>
      </c>
      <c r="AS381" s="18" t="str">
        <f>IF(L381="","",AG381-'Patient Data'!$AS$4)</f>
        <v/>
      </c>
      <c r="AT381" s="19"/>
      <c r="AU381" s="18" t="str">
        <f>IF(M381="","",AI381-'Patient Data'!$AU$4)</f>
        <v/>
      </c>
      <c r="AW381" s="19"/>
      <c r="AX381" s="18" t="str">
        <f t="shared" si="113"/>
        <v/>
      </c>
      <c r="AY381" s="18" t="str">
        <f t="shared" si="114"/>
        <v/>
      </c>
      <c r="AZ381" s="19"/>
      <c r="BO381" s="62" t="str">
        <f t="shared" si="121"/>
        <v/>
      </c>
      <c r="BP381" s="62" t="str">
        <f t="shared" si="122"/>
        <v/>
      </c>
      <c r="BQ381" s="62" t="str">
        <f t="shared" si="123"/>
        <v/>
      </c>
      <c r="BR381" s="62" t="str">
        <f t="shared" si="124"/>
        <v/>
      </c>
      <c r="BS381" s="62" t="str">
        <f t="shared" si="125"/>
        <v/>
      </c>
      <c r="BT381" s="62" t="str">
        <f t="shared" si="126"/>
        <v/>
      </c>
      <c r="BU381" s="62" t="str">
        <f t="shared" si="127"/>
        <v/>
      </c>
      <c r="BV381" s="62" t="str">
        <f t="shared" si="128"/>
        <v/>
      </c>
      <c r="BW381" s="62" t="str">
        <f t="shared" si="129"/>
        <v/>
      </c>
    </row>
    <row r="382" spans="1:75" s="13" customFormat="1" ht="38.25" customHeight="1" thickBot="1">
      <c r="A382" s="49">
        <f t="shared" si="130"/>
        <v>0</v>
      </c>
      <c r="B382" s="49" t="str">
        <f t="shared" si="131"/>
        <v>1-25</v>
      </c>
      <c r="C382" s="34"/>
      <c r="D382" s="92" t="str">
        <f>$A382&amp;"-"&amp;$B382&amp;"-"&amp;TEXT(ROWS(D$5:D382),"000")</f>
        <v>0-1-25-378</v>
      </c>
      <c r="E382" s="4"/>
      <c r="F382" s="4"/>
      <c r="G382" s="4"/>
      <c r="H382" s="4"/>
      <c r="I382" s="27"/>
      <c r="J382" s="4"/>
      <c r="K382" s="4"/>
      <c r="L382" s="4"/>
      <c r="M382" s="4"/>
      <c r="N382" s="57"/>
      <c r="O382" s="61"/>
      <c r="P382" s="63"/>
      <c r="Q382" s="68"/>
      <c r="R382" s="68"/>
      <c r="S382" s="68"/>
      <c r="T382" s="68"/>
      <c r="U382" s="70"/>
      <c r="V382" s="70"/>
      <c r="W382" s="70"/>
      <c r="X382" s="70"/>
      <c r="Y382" s="70"/>
      <c r="Z382" s="70"/>
      <c r="AA382" s="70"/>
      <c r="AB382" s="70"/>
      <c r="AC382" s="62" t="str">
        <f t="shared" si="115"/>
        <v/>
      </c>
      <c r="AD382" s="62" t="str">
        <f t="shared" si="116"/>
        <v/>
      </c>
      <c r="AE382" s="62" t="str">
        <f t="shared" si="117"/>
        <v/>
      </c>
      <c r="AF382" s="62" t="str">
        <f t="shared" si="118"/>
        <v/>
      </c>
      <c r="AG382" s="62" t="str">
        <f t="shared" si="119"/>
        <v/>
      </c>
      <c r="AH382" s="63" t="str">
        <f>IF(AG382&lt;'Patient Data'!$AS$4,"Labs complete w/in 45 minutes","")</f>
        <v/>
      </c>
      <c r="AI382" s="62" t="str">
        <f t="shared" si="120"/>
        <v/>
      </c>
      <c r="AJ382" s="63" t="str">
        <f>IF(AI382&lt;'Patient Data'!$AU$4,"tPA w/in 60 minutes","")</f>
        <v/>
      </c>
      <c r="AK382" s="63" t="str">
        <f>IF(AY382&lt;'Patient Data'!$AY$4,"tPA w/in 3 hours","")</f>
        <v/>
      </c>
      <c r="AL382" s="63" t="str">
        <f>IF(AR382&lt;'Patient Data'!$AR$4,"LSN within 3.5 hours","")</f>
        <v/>
      </c>
      <c r="AM382" s="63" t="str">
        <f t="shared" si="111"/>
        <v>-0-0-1-25-378</v>
      </c>
      <c r="AR382" s="18" t="str">
        <f t="shared" si="112"/>
        <v/>
      </c>
      <c r="AS382" s="18" t="str">
        <f>IF(L382="","",AG382-'Patient Data'!$AS$4)</f>
        <v/>
      </c>
      <c r="AT382" s="19"/>
      <c r="AU382" s="18" t="str">
        <f>IF(M382="","",AI382-'Patient Data'!$AU$4)</f>
        <v/>
      </c>
      <c r="AW382" s="19"/>
      <c r="AX382" s="18" t="str">
        <f t="shared" si="113"/>
        <v/>
      </c>
      <c r="AY382" s="18" t="str">
        <f t="shared" si="114"/>
        <v/>
      </c>
      <c r="AZ382" s="19"/>
      <c r="BO382" s="62" t="str">
        <f t="shared" si="121"/>
        <v/>
      </c>
      <c r="BP382" s="62" t="str">
        <f t="shared" si="122"/>
        <v/>
      </c>
      <c r="BQ382" s="62" t="str">
        <f t="shared" si="123"/>
        <v/>
      </c>
      <c r="BR382" s="62" t="str">
        <f t="shared" si="124"/>
        <v/>
      </c>
      <c r="BS382" s="62" t="str">
        <f t="shared" si="125"/>
        <v/>
      </c>
      <c r="BT382" s="62" t="str">
        <f t="shared" si="126"/>
        <v/>
      </c>
      <c r="BU382" s="62" t="str">
        <f t="shared" si="127"/>
        <v/>
      </c>
      <c r="BV382" s="62" t="str">
        <f t="shared" si="128"/>
        <v/>
      </c>
      <c r="BW382" s="62" t="str">
        <f t="shared" si="129"/>
        <v/>
      </c>
    </row>
    <row r="383" spans="1:75" s="13" customFormat="1" ht="38.25" customHeight="1" thickBot="1">
      <c r="A383" s="49">
        <f t="shared" si="130"/>
        <v>0</v>
      </c>
      <c r="B383" s="49" t="str">
        <f t="shared" si="131"/>
        <v>1-25</v>
      </c>
      <c r="C383" s="34"/>
      <c r="D383" s="92" t="str">
        <f>$A383&amp;"-"&amp;$B383&amp;"-"&amp;TEXT(ROWS(D$5:D383),"000")</f>
        <v>0-1-25-379</v>
      </c>
      <c r="E383" s="4"/>
      <c r="F383" s="4"/>
      <c r="G383" s="4"/>
      <c r="H383" s="4"/>
      <c r="I383" s="27"/>
      <c r="J383" s="4"/>
      <c r="K383" s="4"/>
      <c r="L383" s="4"/>
      <c r="M383" s="4"/>
      <c r="N383" s="57"/>
      <c r="O383" s="61"/>
      <c r="P383" s="63"/>
      <c r="Q383" s="68"/>
      <c r="R383" s="68"/>
      <c r="S383" s="68"/>
      <c r="T383" s="68"/>
      <c r="U383" s="70"/>
      <c r="V383" s="70"/>
      <c r="W383" s="70"/>
      <c r="X383" s="70"/>
      <c r="Y383" s="70"/>
      <c r="Z383" s="70"/>
      <c r="AA383" s="70"/>
      <c r="AB383" s="70"/>
      <c r="AC383" s="62" t="str">
        <f t="shared" si="115"/>
        <v/>
      </c>
      <c r="AD383" s="62" t="str">
        <f t="shared" si="116"/>
        <v/>
      </c>
      <c r="AE383" s="62" t="str">
        <f t="shared" si="117"/>
        <v/>
      </c>
      <c r="AF383" s="62" t="str">
        <f t="shared" si="118"/>
        <v/>
      </c>
      <c r="AG383" s="62" t="str">
        <f t="shared" si="119"/>
        <v/>
      </c>
      <c r="AH383" s="63" t="str">
        <f>IF(AG383&lt;'Patient Data'!$AS$4,"Labs complete w/in 45 minutes","")</f>
        <v/>
      </c>
      <c r="AI383" s="62" t="str">
        <f t="shared" si="120"/>
        <v/>
      </c>
      <c r="AJ383" s="63" t="str">
        <f>IF(AI383&lt;'Patient Data'!$AU$4,"tPA w/in 60 minutes","")</f>
        <v/>
      </c>
      <c r="AK383" s="63" t="str">
        <f>IF(AY383&lt;'Patient Data'!$AY$4,"tPA w/in 3 hours","")</f>
        <v/>
      </c>
      <c r="AL383" s="63" t="str">
        <f>IF(AR383&lt;'Patient Data'!$AR$4,"LSN within 3.5 hours","")</f>
        <v/>
      </c>
      <c r="AM383" s="63" t="str">
        <f t="shared" si="111"/>
        <v>-0-0-1-25-379</v>
      </c>
      <c r="AR383" s="18" t="str">
        <f t="shared" si="112"/>
        <v/>
      </c>
      <c r="AS383" s="18" t="str">
        <f>IF(L383="","",AG383-'Patient Data'!$AS$4)</f>
        <v/>
      </c>
      <c r="AT383" s="19"/>
      <c r="AU383" s="18" t="str">
        <f>IF(M383="","",AI383-'Patient Data'!$AU$4)</f>
        <v/>
      </c>
      <c r="AW383" s="19"/>
      <c r="AX383" s="18" t="str">
        <f t="shared" si="113"/>
        <v/>
      </c>
      <c r="AY383" s="18" t="str">
        <f t="shared" si="114"/>
        <v/>
      </c>
      <c r="AZ383" s="19"/>
      <c r="BO383" s="62" t="str">
        <f t="shared" si="121"/>
        <v/>
      </c>
      <c r="BP383" s="62" t="str">
        <f t="shared" si="122"/>
        <v/>
      </c>
      <c r="BQ383" s="62" t="str">
        <f t="shared" si="123"/>
        <v/>
      </c>
      <c r="BR383" s="62" t="str">
        <f t="shared" si="124"/>
        <v/>
      </c>
      <c r="BS383" s="62" t="str">
        <f t="shared" si="125"/>
        <v/>
      </c>
      <c r="BT383" s="62" t="str">
        <f t="shared" si="126"/>
        <v/>
      </c>
      <c r="BU383" s="62" t="str">
        <f t="shared" si="127"/>
        <v/>
      </c>
      <c r="BV383" s="62" t="str">
        <f t="shared" si="128"/>
        <v/>
      </c>
      <c r="BW383" s="62" t="str">
        <f t="shared" si="129"/>
        <v/>
      </c>
    </row>
    <row r="384" spans="1:75" s="13" customFormat="1" ht="38.25" customHeight="1" thickBot="1">
      <c r="A384" s="49">
        <f t="shared" si="130"/>
        <v>0</v>
      </c>
      <c r="B384" s="49" t="str">
        <f t="shared" si="131"/>
        <v>1-25</v>
      </c>
      <c r="C384" s="34"/>
      <c r="D384" s="92" t="str">
        <f>$A384&amp;"-"&amp;$B384&amp;"-"&amp;TEXT(ROWS(D$5:D384),"000")</f>
        <v>0-1-25-380</v>
      </c>
      <c r="E384" s="4"/>
      <c r="F384" s="4"/>
      <c r="G384" s="4"/>
      <c r="H384" s="4"/>
      <c r="I384" s="27"/>
      <c r="J384" s="4"/>
      <c r="K384" s="4"/>
      <c r="L384" s="4"/>
      <c r="M384" s="4"/>
      <c r="N384" s="57"/>
      <c r="O384" s="61"/>
      <c r="P384" s="63"/>
      <c r="Q384" s="68"/>
      <c r="R384" s="68"/>
      <c r="S384" s="68"/>
      <c r="T384" s="68"/>
      <c r="U384" s="70"/>
      <c r="V384" s="70"/>
      <c r="W384" s="70"/>
      <c r="X384" s="70"/>
      <c r="Y384" s="70"/>
      <c r="Z384" s="70"/>
      <c r="AA384" s="70"/>
      <c r="AB384" s="70"/>
      <c r="AC384" s="62" t="str">
        <f t="shared" si="115"/>
        <v/>
      </c>
      <c r="AD384" s="62" t="str">
        <f t="shared" si="116"/>
        <v/>
      </c>
      <c r="AE384" s="62" t="str">
        <f t="shared" si="117"/>
        <v/>
      </c>
      <c r="AF384" s="62" t="str">
        <f t="shared" si="118"/>
        <v/>
      </c>
      <c r="AG384" s="62" t="str">
        <f t="shared" si="119"/>
        <v/>
      </c>
      <c r="AH384" s="63" t="str">
        <f>IF(AG384&lt;'Patient Data'!$AS$4,"Labs complete w/in 45 minutes","")</f>
        <v/>
      </c>
      <c r="AI384" s="62" t="str">
        <f t="shared" si="120"/>
        <v/>
      </c>
      <c r="AJ384" s="63" t="str">
        <f>IF(AI384&lt;'Patient Data'!$AU$4,"tPA w/in 60 minutes","")</f>
        <v/>
      </c>
      <c r="AK384" s="63" t="str">
        <f>IF(AY384&lt;'Patient Data'!$AY$4,"tPA w/in 3 hours","")</f>
        <v/>
      </c>
      <c r="AL384" s="63" t="str">
        <f>IF(AR384&lt;'Patient Data'!$AR$4,"LSN within 3.5 hours","")</f>
        <v/>
      </c>
      <c r="AM384" s="63" t="str">
        <f t="shared" si="111"/>
        <v>-0-0-1-25-380</v>
      </c>
      <c r="AR384" s="18" t="str">
        <f t="shared" si="112"/>
        <v/>
      </c>
      <c r="AS384" s="18" t="str">
        <f>IF(L384="","",AG384-'Patient Data'!$AS$4)</f>
        <v/>
      </c>
      <c r="AT384" s="19"/>
      <c r="AU384" s="18" t="str">
        <f>IF(M384="","",AI384-'Patient Data'!$AU$4)</f>
        <v/>
      </c>
      <c r="AW384" s="19"/>
      <c r="AX384" s="18" t="str">
        <f t="shared" si="113"/>
        <v/>
      </c>
      <c r="AY384" s="18" t="str">
        <f t="shared" si="114"/>
        <v/>
      </c>
      <c r="AZ384" s="19"/>
      <c r="BO384" s="62" t="str">
        <f t="shared" si="121"/>
        <v/>
      </c>
      <c r="BP384" s="62" t="str">
        <f t="shared" si="122"/>
        <v/>
      </c>
      <c r="BQ384" s="62" t="str">
        <f t="shared" si="123"/>
        <v/>
      </c>
      <c r="BR384" s="62" t="str">
        <f t="shared" si="124"/>
        <v/>
      </c>
      <c r="BS384" s="62" t="str">
        <f t="shared" si="125"/>
        <v/>
      </c>
      <c r="BT384" s="62" t="str">
        <f t="shared" si="126"/>
        <v/>
      </c>
      <c r="BU384" s="62" t="str">
        <f t="shared" si="127"/>
        <v/>
      </c>
      <c r="BV384" s="62" t="str">
        <f t="shared" si="128"/>
        <v/>
      </c>
      <c r="BW384" s="62" t="str">
        <f t="shared" si="129"/>
        <v/>
      </c>
    </row>
    <row r="385" spans="1:75" s="13" customFormat="1" ht="38.25" customHeight="1" thickBot="1">
      <c r="A385" s="49">
        <f t="shared" si="130"/>
        <v>0</v>
      </c>
      <c r="B385" s="49" t="str">
        <f t="shared" si="131"/>
        <v>1-25</v>
      </c>
      <c r="C385" s="34"/>
      <c r="D385" s="92" t="str">
        <f>$A385&amp;"-"&amp;$B385&amp;"-"&amp;TEXT(ROWS(D$5:D385),"000")</f>
        <v>0-1-25-381</v>
      </c>
      <c r="E385" s="4"/>
      <c r="F385" s="4"/>
      <c r="G385" s="4"/>
      <c r="H385" s="4"/>
      <c r="I385" s="27"/>
      <c r="J385" s="4"/>
      <c r="K385" s="4"/>
      <c r="L385" s="4"/>
      <c r="M385" s="4"/>
      <c r="N385" s="57"/>
      <c r="O385" s="61"/>
      <c r="P385" s="63"/>
      <c r="Q385" s="68"/>
      <c r="R385" s="68"/>
      <c r="S385" s="68"/>
      <c r="T385" s="68"/>
      <c r="U385" s="70"/>
      <c r="V385" s="70"/>
      <c r="W385" s="70"/>
      <c r="X385" s="70"/>
      <c r="Y385" s="70"/>
      <c r="Z385" s="70"/>
      <c r="AA385" s="70"/>
      <c r="AB385" s="70"/>
      <c r="AC385" s="62" t="str">
        <f t="shared" si="115"/>
        <v/>
      </c>
      <c r="AD385" s="62" t="str">
        <f t="shared" si="116"/>
        <v/>
      </c>
      <c r="AE385" s="62" t="str">
        <f t="shared" si="117"/>
        <v/>
      </c>
      <c r="AF385" s="62" t="str">
        <f t="shared" si="118"/>
        <v/>
      </c>
      <c r="AG385" s="62" t="str">
        <f t="shared" si="119"/>
        <v/>
      </c>
      <c r="AH385" s="63" t="str">
        <f>IF(AG385&lt;'Patient Data'!$AS$4,"Labs complete w/in 45 minutes","")</f>
        <v/>
      </c>
      <c r="AI385" s="62" t="str">
        <f t="shared" si="120"/>
        <v/>
      </c>
      <c r="AJ385" s="63" t="str">
        <f>IF(AI385&lt;'Patient Data'!$AU$4,"tPA w/in 60 minutes","")</f>
        <v/>
      </c>
      <c r="AK385" s="63" t="str">
        <f>IF(AY385&lt;'Patient Data'!$AY$4,"tPA w/in 3 hours","")</f>
        <v/>
      </c>
      <c r="AL385" s="63" t="str">
        <f>IF(AR385&lt;'Patient Data'!$AR$4,"LSN within 3.5 hours","")</f>
        <v/>
      </c>
      <c r="AM385" s="63" t="str">
        <f t="shared" si="111"/>
        <v>-0-0-1-25-381</v>
      </c>
      <c r="AR385" s="18" t="str">
        <f t="shared" si="112"/>
        <v/>
      </c>
      <c r="AS385" s="18" t="str">
        <f>IF(L385="","",AG385-'Patient Data'!$AS$4)</f>
        <v/>
      </c>
      <c r="AT385" s="19"/>
      <c r="AU385" s="18" t="str">
        <f>IF(M385="","",AI385-'Patient Data'!$AU$4)</f>
        <v/>
      </c>
      <c r="AW385" s="19"/>
      <c r="AX385" s="18" t="str">
        <f t="shared" si="113"/>
        <v/>
      </c>
      <c r="AY385" s="18" t="str">
        <f t="shared" si="114"/>
        <v/>
      </c>
      <c r="AZ385" s="19"/>
      <c r="BO385" s="62" t="str">
        <f t="shared" si="121"/>
        <v/>
      </c>
      <c r="BP385" s="62" t="str">
        <f t="shared" si="122"/>
        <v/>
      </c>
      <c r="BQ385" s="62" t="str">
        <f t="shared" si="123"/>
        <v/>
      </c>
      <c r="BR385" s="62" t="str">
        <f t="shared" si="124"/>
        <v/>
      </c>
      <c r="BS385" s="62" t="str">
        <f t="shared" si="125"/>
        <v/>
      </c>
      <c r="BT385" s="62" t="str">
        <f t="shared" si="126"/>
        <v/>
      </c>
      <c r="BU385" s="62" t="str">
        <f t="shared" si="127"/>
        <v/>
      </c>
      <c r="BV385" s="62" t="str">
        <f t="shared" si="128"/>
        <v/>
      </c>
      <c r="BW385" s="62" t="str">
        <f t="shared" si="129"/>
        <v/>
      </c>
    </row>
    <row r="386" spans="1:75" s="13" customFormat="1" ht="38.25" customHeight="1" thickBot="1">
      <c r="A386" s="49">
        <f t="shared" si="130"/>
        <v>0</v>
      </c>
      <c r="B386" s="49" t="str">
        <f t="shared" si="131"/>
        <v>1-25</v>
      </c>
      <c r="C386" s="34"/>
      <c r="D386" s="92" t="str">
        <f>$A386&amp;"-"&amp;$B386&amp;"-"&amp;TEXT(ROWS(D$5:D386),"000")</f>
        <v>0-1-25-382</v>
      </c>
      <c r="E386" s="4"/>
      <c r="F386" s="4"/>
      <c r="G386" s="4"/>
      <c r="H386" s="4"/>
      <c r="I386" s="27"/>
      <c r="J386" s="4"/>
      <c r="K386" s="4"/>
      <c r="L386" s="4"/>
      <c r="M386" s="4"/>
      <c r="N386" s="57"/>
      <c r="O386" s="61"/>
      <c r="P386" s="63"/>
      <c r="Q386" s="68"/>
      <c r="R386" s="68"/>
      <c r="S386" s="68"/>
      <c r="T386" s="68"/>
      <c r="U386" s="70"/>
      <c r="V386" s="70"/>
      <c r="W386" s="70"/>
      <c r="X386" s="70"/>
      <c r="Y386" s="70"/>
      <c r="Z386" s="70"/>
      <c r="AA386" s="70"/>
      <c r="AB386" s="70"/>
      <c r="AC386" s="62" t="str">
        <f t="shared" si="115"/>
        <v/>
      </c>
      <c r="AD386" s="62" t="str">
        <f t="shared" si="116"/>
        <v/>
      </c>
      <c r="AE386" s="62" t="str">
        <f t="shared" si="117"/>
        <v/>
      </c>
      <c r="AF386" s="62" t="str">
        <f t="shared" si="118"/>
        <v/>
      </c>
      <c r="AG386" s="62" t="str">
        <f t="shared" si="119"/>
        <v/>
      </c>
      <c r="AH386" s="63" t="str">
        <f>IF(AG386&lt;'Patient Data'!$AS$4,"Labs complete w/in 45 minutes","")</f>
        <v/>
      </c>
      <c r="AI386" s="62" t="str">
        <f t="shared" si="120"/>
        <v/>
      </c>
      <c r="AJ386" s="63" t="str">
        <f>IF(AI386&lt;'Patient Data'!$AU$4,"tPA w/in 60 minutes","")</f>
        <v/>
      </c>
      <c r="AK386" s="63" t="str">
        <f>IF(AY386&lt;'Patient Data'!$AY$4,"tPA w/in 3 hours","")</f>
        <v/>
      </c>
      <c r="AL386" s="63" t="str">
        <f>IF(AR386&lt;'Patient Data'!$AR$4,"LSN within 3.5 hours","")</f>
        <v/>
      </c>
      <c r="AM386" s="63" t="str">
        <f t="shared" si="111"/>
        <v>-0-0-1-25-382</v>
      </c>
      <c r="AR386" s="18" t="str">
        <f t="shared" si="112"/>
        <v/>
      </c>
      <c r="AS386" s="18" t="str">
        <f>IF(L386="","",AG386-'Patient Data'!$AS$4)</f>
        <v/>
      </c>
      <c r="AT386" s="19"/>
      <c r="AU386" s="18" t="str">
        <f>IF(M386="","",AI386-'Patient Data'!$AU$4)</f>
        <v/>
      </c>
      <c r="AW386" s="19"/>
      <c r="AX386" s="18" t="str">
        <f t="shared" si="113"/>
        <v/>
      </c>
      <c r="AY386" s="18" t="str">
        <f t="shared" si="114"/>
        <v/>
      </c>
      <c r="AZ386" s="19"/>
      <c r="BO386" s="62" t="str">
        <f t="shared" si="121"/>
        <v/>
      </c>
      <c r="BP386" s="62" t="str">
        <f t="shared" si="122"/>
        <v/>
      </c>
      <c r="BQ386" s="62" t="str">
        <f t="shared" si="123"/>
        <v/>
      </c>
      <c r="BR386" s="62" t="str">
        <f t="shared" si="124"/>
        <v/>
      </c>
      <c r="BS386" s="62" t="str">
        <f t="shared" si="125"/>
        <v/>
      </c>
      <c r="BT386" s="62" t="str">
        <f t="shared" si="126"/>
        <v/>
      </c>
      <c r="BU386" s="62" t="str">
        <f t="shared" si="127"/>
        <v/>
      </c>
      <c r="BV386" s="62" t="str">
        <f t="shared" si="128"/>
        <v/>
      </c>
      <c r="BW386" s="62" t="str">
        <f t="shared" si="129"/>
        <v/>
      </c>
    </row>
    <row r="387" spans="1:75" s="13" customFormat="1" ht="38.25" customHeight="1" thickBot="1">
      <c r="A387" s="49">
        <f t="shared" si="130"/>
        <v>0</v>
      </c>
      <c r="B387" s="49" t="str">
        <f t="shared" si="131"/>
        <v>1-25</v>
      </c>
      <c r="C387" s="34"/>
      <c r="D387" s="92" t="str">
        <f>$A387&amp;"-"&amp;$B387&amp;"-"&amp;TEXT(ROWS(D$5:D387),"000")</f>
        <v>0-1-25-383</v>
      </c>
      <c r="E387" s="4"/>
      <c r="F387" s="4"/>
      <c r="G387" s="4"/>
      <c r="H387" s="4"/>
      <c r="I387" s="27"/>
      <c r="J387" s="4"/>
      <c r="K387" s="4"/>
      <c r="L387" s="4"/>
      <c r="M387" s="4"/>
      <c r="N387" s="57"/>
      <c r="O387" s="61"/>
      <c r="P387" s="63"/>
      <c r="Q387" s="68"/>
      <c r="R387" s="68"/>
      <c r="S387" s="68"/>
      <c r="T387" s="68"/>
      <c r="U387" s="70"/>
      <c r="V387" s="70"/>
      <c r="W387" s="70"/>
      <c r="X387" s="70"/>
      <c r="Y387" s="70"/>
      <c r="Z387" s="70"/>
      <c r="AA387" s="70"/>
      <c r="AB387" s="70"/>
      <c r="AC387" s="62" t="str">
        <f t="shared" si="115"/>
        <v/>
      </c>
      <c r="AD387" s="62" t="str">
        <f t="shared" si="116"/>
        <v/>
      </c>
      <c r="AE387" s="62" t="str">
        <f t="shared" si="117"/>
        <v/>
      </c>
      <c r="AF387" s="62" t="str">
        <f t="shared" si="118"/>
        <v/>
      </c>
      <c r="AG387" s="62" t="str">
        <f t="shared" si="119"/>
        <v/>
      </c>
      <c r="AH387" s="63" t="str">
        <f>IF(AG387&lt;'Patient Data'!$AS$4,"Labs complete w/in 45 minutes","")</f>
        <v/>
      </c>
      <c r="AI387" s="62" t="str">
        <f t="shared" si="120"/>
        <v/>
      </c>
      <c r="AJ387" s="63" t="str">
        <f>IF(AI387&lt;'Patient Data'!$AU$4,"tPA w/in 60 minutes","")</f>
        <v/>
      </c>
      <c r="AK387" s="63" t="str">
        <f>IF(AY387&lt;'Patient Data'!$AY$4,"tPA w/in 3 hours","")</f>
        <v/>
      </c>
      <c r="AL387" s="63" t="str">
        <f>IF(AR387&lt;'Patient Data'!$AR$4,"LSN within 3.5 hours","")</f>
        <v/>
      </c>
      <c r="AM387" s="63" t="str">
        <f t="shared" si="111"/>
        <v>-0-0-1-25-383</v>
      </c>
      <c r="AR387" s="18" t="str">
        <f t="shared" si="112"/>
        <v/>
      </c>
      <c r="AS387" s="18" t="str">
        <f>IF(L387="","",AG387-'Patient Data'!$AS$4)</f>
        <v/>
      </c>
      <c r="AT387" s="19"/>
      <c r="AU387" s="18" t="str">
        <f>IF(M387="","",AI387-'Patient Data'!$AU$4)</f>
        <v/>
      </c>
      <c r="AW387" s="19"/>
      <c r="AX387" s="18" t="str">
        <f t="shared" si="113"/>
        <v/>
      </c>
      <c r="AY387" s="18" t="str">
        <f t="shared" si="114"/>
        <v/>
      </c>
      <c r="AZ387" s="19"/>
      <c r="BO387" s="62" t="str">
        <f t="shared" si="121"/>
        <v/>
      </c>
      <c r="BP387" s="62" t="str">
        <f t="shared" si="122"/>
        <v/>
      </c>
      <c r="BQ387" s="62" t="str">
        <f t="shared" si="123"/>
        <v/>
      </c>
      <c r="BR387" s="62" t="str">
        <f t="shared" si="124"/>
        <v/>
      </c>
      <c r="BS387" s="62" t="str">
        <f t="shared" si="125"/>
        <v/>
      </c>
      <c r="BT387" s="62" t="str">
        <f t="shared" si="126"/>
        <v/>
      </c>
      <c r="BU387" s="62" t="str">
        <f t="shared" si="127"/>
        <v/>
      </c>
      <c r="BV387" s="62" t="str">
        <f t="shared" si="128"/>
        <v/>
      </c>
      <c r="BW387" s="62" t="str">
        <f t="shared" si="129"/>
        <v/>
      </c>
    </row>
    <row r="388" spans="1:75" s="13" customFormat="1" ht="38.25" customHeight="1" thickBot="1">
      <c r="A388" s="49">
        <f t="shared" si="130"/>
        <v>0</v>
      </c>
      <c r="B388" s="49" t="str">
        <f t="shared" si="131"/>
        <v>1-25</v>
      </c>
      <c r="C388" s="34"/>
      <c r="D388" s="92" t="str">
        <f>$A388&amp;"-"&amp;$B388&amp;"-"&amp;TEXT(ROWS(D$5:D388),"000")</f>
        <v>0-1-25-384</v>
      </c>
      <c r="E388" s="4"/>
      <c r="F388" s="4"/>
      <c r="G388" s="4"/>
      <c r="H388" s="4"/>
      <c r="I388" s="27"/>
      <c r="J388" s="4"/>
      <c r="K388" s="4"/>
      <c r="L388" s="4"/>
      <c r="M388" s="4"/>
      <c r="N388" s="57"/>
      <c r="O388" s="61"/>
      <c r="P388" s="63"/>
      <c r="Q388" s="68"/>
      <c r="R388" s="68"/>
      <c r="S388" s="68"/>
      <c r="T388" s="68"/>
      <c r="U388" s="70"/>
      <c r="V388" s="70"/>
      <c r="W388" s="70"/>
      <c r="X388" s="70"/>
      <c r="Y388" s="70"/>
      <c r="Z388" s="70"/>
      <c r="AA388" s="70"/>
      <c r="AB388" s="70"/>
      <c r="AC388" s="62" t="str">
        <f t="shared" si="115"/>
        <v/>
      </c>
      <c r="AD388" s="62" t="str">
        <f t="shared" si="116"/>
        <v/>
      </c>
      <c r="AE388" s="62" t="str">
        <f t="shared" si="117"/>
        <v/>
      </c>
      <c r="AF388" s="62" t="str">
        <f t="shared" si="118"/>
        <v/>
      </c>
      <c r="AG388" s="62" t="str">
        <f t="shared" si="119"/>
        <v/>
      </c>
      <c r="AH388" s="63" t="str">
        <f>IF(AG388&lt;'Patient Data'!$AS$4,"Labs complete w/in 45 minutes","")</f>
        <v/>
      </c>
      <c r="AI388" s="62" t="str">
        <f t="shared" si="120"/>
        <v/>
      </c>
      <c r="AJ388" s="63" t="str">
        <f>IF(AI388&lt;'Patient Data'!$AU$4,"tPA w/in 60 minutes","")</f>
        <v/>
      </c>
      <c r="AK388" s="63" t="str">
        <f>IF(AY388&lt;'Patient Data'!$AY$4,"tPA w/in 3 hours","")</f>
        <v/>
      </c>
      <c r="AL388" s="63" t="str">
        <f>IF(AR388&lt;'Patient Data'!$AR$4,"LSN within 3.5 hours","")</f>
        <v/>
      </c>
      <c r="AM388" s="63" t="str">
        <f t="shared" si="111"/>
        <v>-0-0-1-25-384</v>
      </c>
      <c r="AR388" s="18" t="str">
        <f t="shared" si="112"/>
        <v/>
      </c>
      <c r="AS388" s="18" t="str">
        <f>IF(L388="","",AG388-'Patient Data'!$AS$4)</f>
        <v/>
      </c>
      <c r="AT388" s="19"/>
      <c r="AU388" s="18" t="str">
        <f>IF(M388="","",AI388-'Patient Data'!$AU$4)</f>
        <v/>
      </c>
      <c r="AW388" s="19"/>
      <c r="AX388" s="18" t="str">
        <f t="shared" si="113"/>
        <v/>
      </c>
      <c r="AY388" s="18" t="str">
        <f t="shared" si="114"/>
        <v/>
      </c>
      <c r="AZ388" s="19"/>
      <c r="BO388" s="62" t="str">
        <f t="shared" si="121"/>
        <v/>
      </c>
      <c r="BP388" s="62" t="str">
        <f t="shared" si="122"/>
        <v/>
      </c>
      <c r="BQ388" s="62" t="str">
        <f t="shared" si="123"/>
        <v/>
      </c>
      <c r="BR388" s="62" t="str">
        <f t="shared" si="124"/>
        <v/>
      </c>
      <c r="BS388" s="62" t="str">
        <f t="shared" si="125"/>
        <v/>
      </c>
      <c r="BT388" s="62" t="str">
        <f t="shared" si="126"/>
        <v/>
      </c>
      <c r="BU388" s="62" t="str">
        <f t="shared" si="127"/>
        <v/>
      </c>
      <c r="BV388" s="62" t="str">
        <f t="shared" si="128"/>
        <v/>
      </c>
      <c r="BW388" s="62" t="str">
        <f t="shared" si="129"/>
        <v/>
      </c>
    </row>
    <row r="389" spans="1:75" s="13" customFormat="1" ht="38.25" customHeight="1" thickBot="1">
      <c r="A389" s="49">
        <f t="shared" si="130"/>
        <v>0</v>
      </c>
      <c r="B389" s="49" t="str">
        <f t="shared" si="131"/>
        <v>1-25</v>
      </c>
      <c r="C389" s="34"/>
      <c r="D389" s="92" t="str">
        <f>$A389&amp;"-"&amp;$B389&amp;"-"&amp;TEXT(ROWS(D$5:D389),"000")</f>
        <v>0-1-25-385</v>
      </c>
      <c r="E389" s="4"/>
      <c r="F389" s="4"/>
      <c r="G389" s="4"/>
      <c r="H389" s="4"/>
      <c r="I389" s="27"/>
      <c r="J389" s="4"/>
      <c r="K389" s="4"/>
      <c r="L389" s="4"/>
      <c r="M389" s="4"/>
      <c r="N389" s="57"/>
      <c r="O389" s="61"/>
      <c r="P389" s="63"/>
      <c r="Q389" s="68"/>
      <c r="R389" s="68"/>
      <c r="S389" s="68"/>
      <c r="T389" s="68"/>
      <c r="U389" s="70"/>
      <c r="V389" s="70"/>
      <c r="W389" s="70"/>
      <c r="X389" s="70"/>
      <c r="Y389" s="70"/>
      <c r="Z389" s="70"/>
      <c r="AA389" s="70"/>
      <c r="AB389" s="70"/>
      <c r="AC389" s="62" t="str">
        <f t="shared" si="115"/>
        <v/>
      </c>
      <c r="AD389" s="62" t="str">
        <f t="shared" si="116"/>
        <v/>
      </c>
      <c r="AE389" s="62" t="str">
        <f t="shared" si="117"/>
        <v/>
      </c>
      <c r="AF389" s="62" t="str">
        <f t="shared" si="118"/>
        <v/>
      </c>
      <c r="AG389" s="62" t="str">
        <f t="shared" si="119"/>
        <v/>
      </c>
      <c r="AH389" s="63" t="str">
        <f>IF(AG389&lt;'Patient Data'!$AS$4,"Labs complete w/in 45 minutes","")</f>
        <v/>
      </c>
      <c r="AI389" s="62" t="str">
        <f t="shared" si="120"/>
        <v/>
      </c>
      <c r="AJ389" s="63" t="str">
        <f>IF(AI389&lt;'Patient Data'!$AU$4,"tPA w/in 60 minutes","")</f>
        <v/>
      </c>
      <c r="AK389" s="63" t="str">
        <f>IF(AY389&lt;'Patient Data'!$AY$4,"tPA w/in 3 hours","")</f>
        <v/>
      </c>
      <c r="AL389" s="63" t="str">
        <f>IF(AR389&lt;'Patient Data'!$AR$4,"LSN within 3.5 hours","")</f>
        <v/>
      </c>
      <c r="AM389" s="63" t="str">
        <f t="shared" ref="AM389:AM452" si="132">IF(D389="","",CONCATENATE(C389,"-",A389,"-",D389))</f>
        <v>-0-0-1-25-385</v>
      </c>
      <c r="AR389" s="18" t="str">
        <f t="shared" ref="AR389:AR452" si="133">IF(E389="","",(IF(F389-E389&lt;0,-(24-(F389-E389)-25),(F389-E389))))</f>
        <v/>
      </c>
      <c r="AS389" s="18" t="str">
        <f>IF(L389="","",AG389-'Patient Data'!$AS$4)</f>
        <v/>
      </c>
      <c r="AT389" s="19"/>
      <c r="AU389" s="18" t="str">
        <f>IF(M389="","",AI389-'Patient Data'!$AU$4)</f>
        <v/>
      </c>
      <c r="AW389" s="19"/>
      <c r="AX389" s="18" t="str">
        <f t="shared" ref="AX389:AX452" si="134">+AL389</f>
        <v/>
      </c>
      <c r="AY389" s="18" t="str">
        <f t="shared" ref="AY389:AY452" si="135">IF(M389="","",M389-E389)</f>
        <v/>
      </c>
      <c r="AZ389" s="19"/>
      <c r="BO389" s="62" t="str">
        <f t="shared" si="121"/>
        <v/>
      </c>
      <c r="BP389" s="62" t="str">
        <f t="shared" si="122"/>
        <v/>
      </c>
      <c r="BQ389" s="62" t="str">
        <f t="shared" si="123"/>
        <v/>
      </c>
      <c r="BR389" s="62" t="str">
        <f t="shared" si="124"/>
        <v/>
      </c>
      <c r="BS389" s="62" t="str">
        <f t="shared" si="125"/>
        <v/>
      </c>
      <c r="BT389" s="62" t="str">
        <f t="shared" si="126"/>
        <v/>
      </c>
      <c r="BU389" s="62" t="str">
        <f t="shared" si="127"/>
        <v/>
      </c>
      <c r="BV389" s="62" t="str">
        <f t="shared" si="128"/>
        <v/>
      </c>
      <c r="BW389" s="62" t="str">
        <f t="shared" si="129"/>
        <v/>
      </c>
    </row>
    <row r="390" spans="1:75" s="13" customFormat="1" ht="38.25" customHeight="1" thickBot="1">
      <c r="A390" s="49">
        <f t="shared" si="130"/>
        <v>0</v>
      </c>
      <c r="B390" s="49" t="str">
        <f t="shared" si="131"/>
        <v>1-25</v>
      </c>
      <c r="C390" s="34"/>
      <c r="D390" s="92" t="str">
        <f>$A390&amp;"-"&amp;$B390&amp;"-"&amp;TEXT(ROWS(D$5:D390),"000")</f>
        <v>0-1-25-386</v>
      </c>
      <c r="E390" s="4"/>
      <c r="F390" s="4"/>
      <c r="G390" s="4"/>
      <c r="H390" s="4"/>
      <c r="I390" s="27"/>
      <c r="J390" s="4"/>
      <c r="K390" s="4"/>
      <c r="L390" s="4"/>
      <c r="M390" s="4"/>
      <c r="N390" s="57"/>
      <c r="O390" s="61"/>
      <c r="P390" s="63"/>
      <c r="Q390" s="68"/>
      <c r="R390" s="68"/>
      <c r="S390" s="68"/>
      <c r="T390" s="68"/>
      <c r="U390" s="70"/>
      <c r="V390" s="70"/>
      <c r="W390" s="70"/>
      <c r="X390" s="70"/>
      <c r="Y390" s="70"/>
      <c r="Z390" s="70"/>
      <c r="AA390" s="70"/>
      <c r="AB390" s="70"/>
      <c r="AC390" s="62" t="str">
        <f t="shared" ref="AC390:AC453" si="136">IF(OR(ISBLANK(G390),ISBLANK(F390)),"",(IF(G390&lt;$F390,(G390-$F390)+24,(G390-$F390))))</f>
        <v/>
      </c>
      <c r="AD390" s="62" t="str">
        <f t="shared" ref="AD390:AD453" si="137">IF(OR(ISBLANK(F390),ISBLANK(H390)),"",(IF(H390&lt;$F390,(H390-$F390)+24,(H390-$F390))))</f>
        <v/>
      </c>
      <c r="AE390" s="62" t="str">
        <f t="shared" ref="AE390:AE453" si="138">IF(OR(ISBLANK(J390),ISBLANK(F390)),"",(IF(J390&lt;$F390,(J390-$F390)+24,(J390-$F390))))</f>
        <v/>
      </c>
      <c r="AF390" s="62" t="str">
        <f t="shared" ref="AF390:AF453" si="139">IF(OR(ISBLANK(K390),ISBLANK(F390)),"",(IF(K390&lt;$F390,(K390-$F390)+24,(K390-$F390))))</f>
        <v/>
      </c>
      <c r="AG390" s="62" t="str">
        <f t="shared" ref="AG390:AG453" si="140">IF(OR(ISBLANK(L390),ISBLANK(F390)),"",(IF(L390&lt;$F390,(L390-$F390)+24,(L390-$F390))))</f>
        <v/>
      </c>
      <c r="AH390" s="63" t="str">
        <f>IF(AG390&lt;'Patient Data'!$AS$4,"Labs complete w/in 45 minutes","")</f>
        <v/>
      </c>
      <c r="AI390" s="62" t="str">
        <f t="shared" ref="AI390:AI453" si="141">IF(OR(ISBLANK(M390),ISBLANK(F390)),"",(IF(M390&lt;$F390,(M390-$F390)+24,(M390-$F390))))</f>
        <v/>
      </c>
      <c r="AJ390" s="63" t="str">
        <f>IF(AI390&lt;'Patient Data'!$AU$4,"tPA w/in 60 minutes","")</f>
        <v/>
      </c>
      <c r="AK390" s="63" t="str">
        <f>IF(AY390&lt;'Patient Data'!$AY$4,"tPA w/in 3 hours","")</f>
        <v/>
      </c>
      <c r="AL390" s="63" t="str">
        <f>IF(AR390&lt;'Patient Data'!$AR$4,"LSN within 3.5 hours","")</f>
        <v/>
      </c>
      <c r="AM390" s="63" t="str">
        <f t="shared" si="132"/>
        <v>-0-0-1-25-386</v>
      </c>
      <c r="AR390" s="18" t="str">
        <f t="shared" si="133"/>
        <v/>
      </c>
      <c r="AS390" s="18" t="str">
        <f>IF(L390="","",AG390-'Patient Data'!$AS$4)</f>
        <v/>
      </c>
      <c r="AT390" s="19"/>
      <c r="AU390" s="18" t="str">
        <f>IF(M390="","",AI390-'Patient Data'!$AU$4)</f>
        <v/>
      </c>
      <c r="AW390" s="19"/>
      <c r="AX390" s="18" t="str">
        <f t="shared" si="134"/>
        <v/>
      </c>
      <c r="AY390" s="18" t="str">
        <f t="shared" si="135"/>
        <v/>
      </c>
      <c r="AZ390" s="19"/>
      <c r="BO390" s="62" t="str">
        <f t="shared" ref="BO390:BO453" si="142">IF(OR(ISBLANK(U390),ISBLANK(F390)),"",(IF(U390&lt;$F390,(U390-$F390)+24,(U390-$F390))))</f>
        <v/>
      </c>
      <c r="BP390" s="62" t="str">
        <f t="shared" ref="BP390:BP453" si="143">IF(OR(ISBLANK(V390),ISBLANK(U390)),"",(IF(V390&lt;$U390,(V390-$U390)+24,(V390-$U390))))</f>
        <v/>
      </c>
      <c r="BQ390" s="62" t="str">
        <f t="shared" ref="BQ390:BQ453" si="144">IF(OR(ISBLANK(W390),ISBLANK(V390)),"",(IF(W390&lt;$V390,(W390-$V390)+24,(W390-$V390))))</f>
        <v/>
      </c>
      <c r="BR390" s="62" t="str">
        <f t="shared" ref="BR390:BR453" si="145">IF(OR(ISBLANK(X390),ISBLANK(W390)),"",(IF(X390&lt;$W390,(X390-$W390)+24,(X390-$W390))))</f>
        <v/>
      </c>
      <c r="BS390" s="62" t="str">
        <f t="shared" ref="BS390:BS453" si="146">IF(OR(ISBLANK(Y390),ISBLANK(X390)),"",(IF(Y390&lt;$X390,(Y390-$X390)+24,(Y390-$X390))))</f>
        <v/>
      </c>
      <c r="BT390" s="62" t="str">
        <f t="shared" ref="BT390:BT453" si="147">IF(OR(ISBLANK(Y390),ISBLANK(W390)),"",(IF(Y390&lt;$W390,(Y390-$W390)+24,(Y390-$W390))))</f>
        <v/>
      </c>
      <c r="BU390" s="62" t="str">
        <f t="shared" ref="BU390:BU453" si="148">IF(OR(ISBLANK(Y390),ISBLANK(F390)),"",(IF(Y390&lt;$F390,(Y390-$F390)+24,(Y390-$F390))))</f>
        <v/>
      </c>
      <c r="BV390" s="62" t="str">
        <f t="shared" ref="BV390:BV453" si="149">IF(OR(ISBLANK(V390),ISBLANK(F390)),"",(IF(V390&lt;$F390,(V390-$F390)+24,(V390-$F390))))</f>
        <v/>
      </c>
      <c r="BW390" s="62" t="str">
        <f t="shared" ref="BW390:BW453" si="150">IF(OR(ISBLANK(Y390),ISBLANK(V390)),"",(IF(Y390&lt;$V390,(Y390-$V390)+24,(Y390-$V390))))</f>
        <v/>
      </c>
    </row>
    <row r="391" spans="1:75" s="13" customFormat="1" ht="38.25" customHeight="1" thickBot="1">
      <c r="A391" s="49">
        <f t="shared" ref="A391:A454" si="151">+$A$5</f>
        <v>0</v>
      </c>
      <c r="B391" s="49" t="str">
        <f t="shared" ref="B391:B454" si="152">+$B$5</f>
        <v>1-25</v>
      </c>
      <c r="C391" s="34"/>
      <c r="D391" s="92" t="str">
        <f>$A391&amp;"-"&amp;$B391&amp;"-"&amp;TEXT(ROWS(D$5:D391),"000")</f>
        <v>0-1-25-387</v>
      </c>
      <c r="E391" s="4"/>
      <c r="F391" s="4"/>
      <c r="G391" s="4"/>
      <c r="H391" s="4"/>
      <c r="I391" s="27"/>
      <c r="J391" s="4"/>
      <c r="K391" s="4"/>
      <c r="L391" s="4"/>
      <c r="M391" s="4"/>
      <c r="N391" s="57"/>
      <c r="O391" s="61"/>
      <c r="P391" s="63"/>
      <c r="Q391" s="68"/>
      <c r="R391" s="68"/>
      <c r="S391" s="68"/>
      <c r="T391" s="68"/>
      <c r="U391" s="70"/>
      <c r="V391" s="70"/>
      <c r="W391" s="70"/>
      <c r="X391" s="70"/>
      <c r="Y391" s="70"/>
      <c r="Z391" s="70"/>
      <c r="AA391" s="70"/>
      <c r="AB391" s="70"/>
      <c r="AC391" s="62" t="str">
        <f t="shared" si="136"/>
        <v/>
      </c>
      <c r="AD391" s="62" t="str">
        <f t="shared" si="137"/>
        <v/>
      </c>
      <c r="AE391" s="62" t="str">
        <f t="shared" si="138"/>
        <v/>
      </c>
      <c r="AF391" s="62" t="str">
        <f t="shared" si="139"/>
        <v/>
      </c>
      <c r="AG391" s="62" t="str">
        <f t="shared" si="140"/>
        <v/>
      </c>
      <c r="AH391" s="63" t="str">
        <f>IF(AG391&lt;'Patient Data'!$AS$4,"Labs complete w/in 45 minutes","")</f>
        <v/>
      </c>
      <c r="AI391" s="62" t="str">
        <f t="shared" si="141"/>
        <v/>
      </c>
      <c r="AJ391" s="63" t="str">
        <f>IF(AI391&lt;'Patient Data'!$AU$4,"tPA w/in 60 minutes","")</f>
        <v/>
      </c>
      <c r="AK391" s="63" t="str">
        <f>IF(AY391&lt;'Patient Data'!$AY$4,"tPA w/in 3 hours","")</f>
        <v/>
      </c>
      <c r="AL391" s="63" t="str">
        <f>IF(AR391&lt;'Patient Data'!$AR$4,"LSN within 3.5 hours","")</f>
        <v/>
      </c>
      <c r="AM391" s="63" t="str">
        <f t="shared" si="132"/>
        <v>-0-0-1-25-387</v>
      </c>
      <c r="AR391" s="18" t="str">
        <f t="shared" si="133"/>
        <v/>
      </c>
      <c r="AS391" s="18" t="str">
        <f>IF(L391="","",AG391-'Patient Data'!$AS$4)</f>
        <v/>
      </c>
      <c r="AT391" s="19"/>
      <c r="AU391" s="18" t="str">
        <f>IF(M391="","",AI391-'Patient Data'!$AU$4)</f>
        <v/>
      </c>
      <c r="AW391" s="19"/>
      <c r="AX391" s="18" t="str">
        <f t="shared" si="134"/>
        <v/>
      </c>
      <c r="AY391" s="18" t="str">
        <f t="shared" si="135"/>
        <v/>
      </c>
      <c r="AZ391" s="19"/>
      <c r="BO391" s="62" t="str">
        <f t="shared" si="142"/>
        <v/>
      </c>
      <c r="BP391" s="62" t="str">
        <f t="shared" si="143"/>
        <v/>
      </c>
      <c r="BQ391" s="62" t="str">
        <f t="shared" si="144"/>
        <v/>
      </c>
      <c r="BR391" s="62" t="str">
        <f t="shared" si="145"/>
        <v/>
      </c>
      <c r="BS391" s="62" t="str">
        <f t="shared" si="146"/>
        <v/>
      </c>
      <c r="BT391" s="62" t="str">
        <f t="shared" si="147"/>
        <v/>
      </c>
      <c r="BU391" s="62" t="str">
        <f t="shared" si="148"/>
        <v/>
      </c>
      <c r="BV391" s="62" t="str">
        <f t="shared" si="149"/>
        <v/>
      </c>
      <c r="BW391" s="62" t="str">
        <f t="shared" si="150"/>
        <v/>
      </c>
    </row>
    <row r="392" spans="1:75" s="13" customFormat="1" ht="38.25" customHeight="1" thickBot="1">
      <c r="A392" s="49">
        <f t="shared" si="151"/>
        <v>0</v>
      </c>
      <c r="B392" s="49" t="str">
        <f t="shared" si="152"/>
        <v>1-25</v>
      </c>
      <c r="C392" s="34"/>
      <c r="D392" s="92" t="str">
        <f>$A392&amp;"-"&amp;$B392&amp;"-"&amp;TEXT(ROWS(D$5:D392),"000")</f>
        <v>0-1-25-388</v>
      </c>
      <c r="E392" s="4"/>
      <c r="F392" s="4"/>
      <c r="G392" s="4"/>
      <c r="H392" s="4"/>
      <c r="I392" s="27"/>
      <c r="J392" s="4"/>
      <c r="K392" s="4"/>
      <c r="L392" s="4"/>
      <c r="M392" s="4"/>
      <c r="N392" s="57"/>
      <c r="O392" s="61"/>
      <c r="P392" s="63"/>
      <c r="Q392" s="68"/>
      <c r="R392" s="68"/>
      <c r="S392" s="68"/>
      <c r="T392" s="68"/>
      <c r="U392" s="70"/>
      <c r="V392" s="70"/>
      <c r="W392" s="70"/>
      <c r="X392" s="70"/>
      <c r="Y392" s="70"/>
      <c r="Z392" s="70"/>
      <c r="AA392" s="70"/>
      <c r="AB392" s="70"/>
      <c r="AC392" s="62" t="str">
        <f t="shared" si="136"/>
        <v/>
      </c>
      <c r="AD392" s="62" t="str">
        <f t="shared" si="137"/>
        <v/>
      </c>
      <c r="AE392" s="62" t="str">
        <f t="shared" si="138"/>
        <v/>
      </c>
      <c r="AF392" s="62" t="str">
        <f t="shared" si="139"/>
        <v/>
      </c>
      <c r="AG392" s="62" t="str">
        <f t="shared" si="140"/>
        <v/>
      </c>
      <c r="AH392" s="63" t="str">
        <f>IF(AG392&lt;'Patient Data'!$AS$4,"Labs complete w/in 45 minutes","")</f>
        <v/>
      </c>
      <c r="AI392" s="62" t="str">
        <f t="shared" si="141"/>
        <v/>
      </c>
      <c r="AJ392" s="63" t="str">
        <f>IF(AI392&lt;'Patient Data'!$AU$4,"tPA w/in 60 minutes","")</f>
        <v/>
      </c>
      <c r="AK392" s="63" t="str">
        <f>IF(AY392&lt;'Patient Data'!$AY$4,"tPA w/in 3 hours","")</f>
        <v/>
      </c>
      <c r="AL392" s="63" t="str">
        <f>IF(AR392&lt;'Patient Data'!$AR$4,"LSN within 3.5 hours","")</f>
        <v/>
      </c>
      <c r="AM392" s="63" t="str">
        <f t="shared" si="132"/>
        <v>-0-0-1-25-388</v>
      </c>
      <c r="AR392" s="18" t="str">
        <f t="shared" si="133"/>
        <v/>
      </c>
      <c r="AS392" s="18" t="str">
        <f>IF(L392="","",AG392-'Patient Data'!$AS$4)</f>
        <v/>
      </c>
      <c r="AT392" s="19"/>
      <c r="AU392" s="18" t="str">
        <f>IF(M392="","",AI392-'Patient Data'!$AU$4)</f>
        <v/>
      </c>
      <c r="AW392" s="19"/>
      <c r="AX392" s="18" t="str">
        <f t="shared" si="134"/>
        <v/>
      </c>
      <c r="AY392" s="18" t="str">
        <f t="shared" si="135"/>
        <v/>
      </c>
      <c r="AZ392" s="19"/>
      <c r="BO392" s="62" t="str">
        <f t="shared" si="142"/>
        <v/>
      </c>
      <c r="BP392" s="62" t="str">
        <f t="shared" si="143"/>
        <v/>
      </c>
      <c r="BQ392" s="62" t="str">
        <f t="shared" si="144"/>
        <v/>
      </c>
      <c r="BR392" s="62" t="str">
        <f t="shared" si="145"/>
        <v/>
      </c>
      <c r="BS392" s="62" t="str">
        <f t="shared" si="146"/>
        <v/>
      </c>
      <c r="BT392" s="62" t="str">
        <f t="shared" si="147"/>
        <v/>
      </c>
      <c r="BU392" s="62" t="str">
        <f t="shared" si="148"/>
        <v/>
      </c>
      <c r="BV392" s="62" t="str">
        <f t="shared" si="149"/>
        <v/>
      </c>
      <c r="BW392" s="62" t="str">
        <f t="shared" si="150"/>
        <v/>
      </c>
    </row>
    <row r="393" spans="1:75" s="13" customFormat="1" ht="38.25" customHeight="1" thickBot="1">
      <c r="A393" s="49">
        <f t="shared" si="151"/>
        <v>0</v>
      </c>
      <c r="B393" s="49" t="str">
        <f t="shared" si="152"/>
        <v>1-25</v>
      </c>
      <c r="C393" s="34"/>
      <c r="D393" s="92" t="str">
        <f>$A393&amp;"-"&amp;$B393&amp;"-"&amp;TEXT(ROWS(D$5:D393),"000")</f>
        <v>0-1-25-389</v>
      </c>
      <c r="E393" s="4"/>
      <c r="F393" s="4"/>
      <c r="G393" s="4"/>
      <c r="H393" s="4"/>
      <c r="I393" s="27"/>
      <c r="J393" s="4"/>
      <c r="K393" s="4"/>
      <c r="L393" s="4"/>
      <c r="M393" s="4"/>
      <c r="N393" s="57"/>
      <c r="O393" s="61"/>
      <c r="P393" s="63"/>
      <c r="Q393" s="68"/>
      <c r="R393" s="68"/>
      <c r="S393" s="68"/>
      <c r="T393" s="68"/>
      <c r="U393" s="70"/>
      <c r="V393" s="70"/>
      <c r="W393" s="70"/>
      <c r="X393" s="70"/>
      <c r="Y393" s="70"/>
      <c r="Z393" s="70"/>
      <c r="AA393" s="70"/>
      <c r="AB393" s="70"/>
      <c r="AC393" s="62" t="str">
        <f t="shared" si="136"/>
        <v/>
      </c>
      <c r="AD393" s="62" t="str">
        <f t="shared" si="137"/>
        <v/>
      </c>
      <c r="AE393" s="62" t="str">
        <f t="shared" si="138"/>
        <v/>
      </c>
      <c r="AF393" s="62" t="str">
        <f t="shared" si="139"/>
        <v/>
      </c>
      <c r="AG393" s="62" t="str">
        <f t="shared" si="140"/>
        <v/>
      </c>
      <c r="AH393" s="63" t="str">
        <f>IF(AG393&lt;'Patient Data'!$AS$4,"Labs complete w/in 45 minutes","")</f>
        <v/>
      </c>
      <c r="AI393" s="62" t="str">
        <f t="shared" si="141"/>
        <v/>
      </c>
      <c r="AJ393" s="63" t="str">
        <f>IF(AI393&lt;'Patient Data'!$AU$4,"tPA w/in 60 minutes","")</f>
        <v/>
      </c>
      <c r="AK393" s="63" t="str">
        <f>IF(AY393&lt;'Patient Data'!$AY$4,"tPA w/in 3 hours","")</f>
        <v/>
      </c>
      <c r="AL393" s="63" t="str">
        <f>IF(AR393&lt;'Patient Data'!$AR$4,"LSN within 3.5 hours","")</f>
        <v/>
      </c>
      <c r="AM393" s="63" t="str">
        <f t="shared" si="132"/>
        <v>-0-0-1-25-389</v>
      </c>
      <c r="AR393" s="18" t="str">
        <f t="shared" si="133"/>
        <v/>
      </c>
      <c r="AS393" s="18" t="str">
        <f>IF(L393="","",AG393-'Patient Data'!$AS$4)</f>
        <v/>
      </c>
      <c r="AT393" s="19"/>
      <c r="AU393" s="18" t="str">
        <f>IF(M393="","",AI393-'Patient Data'!$AU$4)</f>
        <v/>
      </c>
      <c r="AW393" s="19"/>
      <c r="AX393" s="18" t="str">
        <f t="shared" si="134"/>
        <v/>
      </c>
      <c r="AY393" s="18" t="str">
        <f t="shared" si="135"/>
        <v/>
      </c>
      <c r="AZ393" s="19"/>
      <c r="BO393" s="62" t="str">
        <f t="shared" si="142"/>
        <v/>
      </c>
      <c r="BP393" s="62" t="str">
        <f t="shared" si="143"/>
        <v/>
      </c>
      <c r="BQ393" s="62" t="str">
        <f t="shared" si="144"/>
        <v/>
      </c>
      <c r="BR393" s="62" t="str">
        <f t="shared" si="145"/>
        <v/>
      </c>
      <c r="BS393" s="62" t="str">
        <f t="shared" si="146"/>
        <v/>
      </c>
      <c r="BT393" s="62" t="str">
        <f t="shared" si="147"/>
        <v/>
      </c>
      <c r="BU393" s="62" t="str">
        <f t="shared" si="148"/>
        <v/>
      </c>
      <c r="BV393" s="62" t="str">
        <f t="shared" si="149"/>
        <v/>
      </c>
      <c r="BW393" s="62" t="str">
        <f t="shared" si="150"/>
        <v/>
      </c>
    </row>
    <row r="394" spans="1:75" s="13" customFormat="1" ht="38.25" customHeight="1" thickBot="1">
      <c r="A394" s="49">
        <f t="shared" si="151"/>
        <v>0</v>
      </c>
      <c r="B394" s="49" t="str">
        <f t="shared" si="152"/>
        <v>1-25</v>
      </c>
      <c r="C394" s="34"/>
      <c r="D394" s="92" t="str">
        <f>$A394&amp;"-"&amp;$B394&amp;"-"&amp;TEXT(ROWS(D$5:D394),"000")</f>
        <v>0-1-25-390</v>
      </c>
      <c r="E394" s="4"/>
      <c r="F394" s="4"/>
      <c r="G394" s="4"/>
      <c r="H394" s="4"/>
      <c r="I394" s="27"/>
      <c r="J394" s="4"/>
      <c r="K394" s="4"/>
      <c r="L394" s="4"/>
      <c r="M394" s="4"/>
      <c r="N394" s="57"/>
      <c r="O394" s="61"/>
      <c r="P394" s="63"/>
      <c r="Q394" s="68"/>
      <c r="R394" s="68"/>
      <c r="S394" s="68"/>
      <c r="T394" s="68"/>
      <c r="U394" s="70"/>
      <c r="V394" s="70"/>
      <c r="W394" s="70"/>
      <c r="X394" s="70"/>
      <c r="Y394" s="70"/>
      <c r="Z394" s="70"/>
      <c r="AA394" s="70"/>
      <c r="AB394" s="70"/>
      <c r="AC394" s="62" t="str">
        <f t="shared" si="136"/>
        <v/>
      </c>
      <c r="AD394" s="62" t="str">
        <f t="shared" si="137"/>
        <v/>
      </c>
      <c r="AE394" s="62" t="str">
        <f t="shared" si="138"/>
        <v/>
      </c>
      <c r="AF394" s="62" t="str">
        <f t="shared" si="139"/>
        <v/>
      </c>
      <c r="AG394" s="62" t="str">
        <f t="shared" si="140"/>
        <v/>
      </c>
      <c r="AH394" s="63" t="str">
        <f>IF(AG394&lt;'Patient Data'!$AS$4,"Labs complete w/in 45 minutes","")</f>
        <v/>
      </c>
      <c r="AI394" s="62" t="str">
        <f t="shared" si="141"/>
        <v/>
      </c>
      <c r="AJ394" s="63" t="str">
        <f>IF(AI394&lt;'Patient Data'!$AU$4,"tPA w/in 60 minutes","")</f>
        <v/>
      </c>
      <c r="AK394" s="63" t="str">
        <f>IF(AY394&lt;'Patient Data'!$AY$4,"tPA w/in 3 hours","")</f>
        <v/>
      </c>
      <c r="AL394" s="63" t="str">
        <f>IF(AR394&lt;'Patient Data'!$AR$4,"LSN within 3.5 hours","")</f>
        <v/>
      </c>
      <c r="AM394" s="63" t="str">
        <f t="shared" si="132"/>
        <v>-0-0-1-25-390</v>
      </c>
      <c r="AR394" s="18" t="str">
        <f t="shared" si="133"/>
        <v/>
      </c>
      <c r="AS394" s="18" t="str">
        <f>IF(L394="","",AG394-'Patient Data'!$AS$4)</f>
        <v/>
      </c>
      <c r="AT394" s="19"/>
      <c r="AU394" s="18" t="str">
        <f>IF(M394="","",AI394-'Patient Data'!$AU$4)</f>
        <v/>
      </c>
      <c r="AW394" s="19"/>
      <c r="AX394" s="18" t="str">
        <f t="shared" si="134"/>
        <v/>
      </c>
      <c r="AY394" s="18" t="str">
        <f t="shared" si="135"/>
        <v/>
      </c>
      <c r="AZ394" s="19"/>
      <c r="BO394" s="62" t="str">
        <f t="shared" si="142"/>
        <v/>
      </c>
      <c r="BP394" s="62" t="str">
        <f t="shared" si="143"/>
        <v/>
      </c>
      <c r="BQ394" s="62" t="str">
        <f t="shared" si="144"/>
        <v/>
      </c>
      <c r="BR394" s="62" t="str">
        <f t="shared" si="145"/>
        <v/>
      </c>
      <c r="BS394" s="62" t="str">
        <f t="shared" si="146"/>
        <v/>
      </c>
      <c r="BT394" s="62" t="str">
        <f t="shared" si="147"/>
        <v/>
      </c>
      <c r="BU394" s="62" t="str">
        <f t="shared" si="148"/>
        <v/>
      </c>
      <c r="BV394" s="62" t="str">
        <f t="shared" si="149"/>
        <v/>
      </c>
      <c r="BW394" s="62" t="str">
        <f t="shared" si="150"/>
        <v/>
      </c>
    </row>
    <row r="395" spans="1:75" s="13" customFormat="1" ht="38.25" customHeight="1" thickBot="1">
      <c r="A395" s="49">
        <f t="shared" si="151"/>
        <v>0</v>
      </c>
      <c r="B395" s="49" t="str">
        <f t="shared" si="152"/>
        <v>1-25</v>
      </c>
      <c r="C395" s="34"/>
      <c r="D395" s="92" t="str">
        <f>$A395&amp;"-"&amp;$B395&amp;"-"&amp;TEXT(ROWS(D$5:D395),"000")</f>
        <v>0-1-25-391</v>
      </c>
      <c r="E395" s="4"/>
      <c r="F395" s="4"/>
      <c r="G395" s="4"/>
      <c r="H395" s="4"/>
      <c r="I395" s="27"/>
      <c r="J395" s="4"/>
      <c r="K395" s="4"/>
      <c r="L395" s="4"/>
      <c r="M395" s="4"/>
      <c r="N395" s="57"/>
      <c r="O395" s="61"/>
      <c r="P395" s="63"/>
      <c r="Q395" s="68"/>
      <c r="R395" s="68"/>
      <c r="S395" s="68"/>
      <c r="T395" s="68"/>
      <c r="U395" s="70"/>
      <c r="V395" s="70"/>
      <c r="W395" s="70"/>
      <c r="X395" s="70"/>
      <c r="Y395" s="70"/>
      <c r="Z395" s="70"/>
      <c r="AA395" s="70"/>
      <c r="AB395" s="70"/>
      <c r="AC395" s="62" t="str">
        <f t="shared" si="136"/>
        <v/>
      </c>
      <c r="AD395" s="62" t="str">
        <f t="shared" si="137"/>
        <v/>
      </c>
      <c r="AE395" s="62" t="str">
        <f t="shared" si="138"/>
        <v/>
      </c>
      <c r="AF395" s="62" t="str">
        <f t="shared" si="139"/>
        <v/>
      </c>
      <c r="AG395" s="62" t="str">
        <f t="shared" si="140"/>
        <v/>
      </c>
      <c r="AH395" s="63" t="str">
        <f>IF(AG395&lt;'Patient Data'!$AS$4,"Labs complete w/in 45 minutes","")</f>
        <v/>
      </c>
      <c r="AI395" s="62" t="str">
        <f t="shared" si="141"/>
        <v/>
      </c>
      <c r="AJ395" s="63" t="str">
        <f>IF(AI395&lt;'Patient Data'!$AU$4,"tPA w/in 60 minutes","")</f>
        <v/>
      </c>
      <c r="AK395" s="63" t="str">
        <f>IF(AY395&lt;'Patient Data'!$AY$4,"tPA w/in 3 hours","")</f>
        <v/>
      </c>
      <c r="AL395" s="63" t="str">
        <f>IF(AR395&lt;'Patient Data'!$AR$4,"LSN within 3.5 hours","")</f>
        <v/>
      </c>
      <c r="AM395" s="63" t="str">
        <f t="shared" si="132"/>
        <v>-0-0-1-25-391</v>
      </c>
      <c r="AR395" s="18" t="str">
        <f t="shared" si="133"/>
        <v/>
      </c>
      <c r="AS395" s="18" t="str">
        <f>IF(L395="","",AG395-'Patient Data'!$AS$4)</f>
        <v/>
      </c>
      <c r="AT395" s="19"/>
      <c r="AU395" s="18" t="str">
        <f>IF(M395="","",AI395-'Patient Data'!$AU$4)</f>
        <v/>
      </c>
      <c r="AW395" s="19"/>
      <c r="AX395" s="18" t="str">
        <f t="shared" si="134"/>
        <v/>
      </c>
      <c r="AY395" s="18" t="str">
        <f t="shared" si="135"/>
        <v/>
      </c>
      <c r="AZ395" s="19"/>
      <c r="BO395" s="62" t="str">
        <f t="shared" si="142"/>
        <v/>
      </c>
      <c r="BP395" s="62" t="str">
        <f t="shared" si="143"/>
        <v/>
      </c>
      <c r="BQ395" s="62" t="str">
        <f t="shared" si="144"/>
        <v/>
      </c>
      <c r="BR395" s="62" t="str">
        <f t="shared" si="145"/>
        <v/>
      </c>
      <c r="BS395" s="62" t="str">
        <f t="shared" si="146"/>
        <v/>
      </c>
      <c r="BT395" s="62" t="str">
        <f t="shared" si="147"/>
        <v/>
      </c>
      <c r="BU395" s="62" t="str">
        <f t="shared" si="148"/>
        <v/>
      </c>
      <c r="BV395" s="62" t="str">
        <f t="shared" si="149"/>
        <v/>
      </c>
      <c r="BW395" s="62" t="str">
        <f t="shared" si="150"/>
        <v/>
      </c>
    </row>
    <row r="396" spans="1:75" s="13" customFormat="1" ht="38.25" customHeight="1" thickBot="1">
      <c r="A396" s="49">
        <f t="shared" si="151"/>
        <v>0</v>
      </c>
      <c r="B396" s="49" t="str">
        <f t="shared" si="152"/>
        <v>1-25</v>
      </c>
      <c r="C396" s="34"/>
      <c r="D396" s="92" t="str">
        <f>$A396&amp;"-"&amp;$B396&amp;"-"&amp;TEXT(ROWS(D$5:D396),"000")</f>
        <v>0-1-25-392</v>
      </c>
      <c r="E396" s="4"/>
      <c r="F396" s="4"/>
      <c r="G396" s="4"/>
      <c r="H396" s="4"/>
      <c r="I396" s="27"/>
      <c r="J396" s="4"/>
      <c r="K396" s="4"/>
      <c r="L396" s="4"/>
      <c r="M396" s="4"/>
      <c r="N396" s="57"/>
      <c r="O396" s="61"/>
      <c r="P396" s="63"/>
      <c r="Q396" s="68"/>
      <c r="R396" s="68"/>
      <c r="S396" s="68"/>
      <c r="T396" s="68"/>
      <c r="U396" s="70"/>
      <c r="V396" s="70"/>
      <c r="W396" s="70"/>
      <c r="X396" s="70"/>
      <c r="Y396" s="70"/>
      <c r="Z396" s="70"/>
      <c r="AA396" s="70"/>
      <c r="AB396" s="70"/>
      <c r="AC396" s="62" t="str">
        <f t="shared" si="136"/>
        <v/>
      </c>
      <c r="AD396" s="62" t="str">
        <f t="shared" si="137"/>
        <v/>
      </c>
      <c r="AE396" s="62" t="str">
        <f t="shared" si="138"/>
        <v/>
      </c>
      <c r="AF396" s="62" t="str">
        <f t="shared" si="139"/>
        <v/>
      </c>
      <c r="AG396" s="62" t="str">
        <f t="shared" si="140"/>
        <v/>
      </c>
      <c r="AH396" s="63" t="str">
        <f>IF(AG396&lt;'Patient Data'!$AS$4,"Labs complete w/in 45 minutes","")</f>
        <v/>
      </c>
      <c r="AI396" s="62" t="str">
        <f t="shared" si="141"/>
        <v/>
      </c>
      <c r="AJ396" s="63" t="str">
        <f>IF(AI396&lt;'Patient Data'!$AU$4,"tPA w/in 60 minutes","")</f>
        <v/>
      </c>
      <c r="AK396" s="63" t="str">
        <f>IF(AY396&lt;'Patient Data'!$AY$4,"tPA w/in 3 hours","")</f>
        <v/>
      </c>
      <c r="AL396" s="63" t="str">
        <f>IF(AR396&lt;'Patient Data'!$AR$4,"LSN within 3.5 hours","")</f>
        <v/>
      </c>
      <c r="AM396" s="63" t="str">
        <f t="shared" si="132"/>
        <v>-0-0-1-25-392</v>
      </c>
      <c r="AR396" s="18" t="str">
        <f t="shared" si="133"/>
        <v/>
      </c>
      <c r="AS396" s="18" t="str">
        <f>IF(L396="","",AG396-'Patient Data'!$AS$4)</f>
        <v/>
      </c>
      <c r="AT396" s="19"/>
      <c r="AU396" s="18" t="str">
        <f>IF(M396="","",AI396-'Patient Data'!$AU$4)</f>
        <v/>
      </c>
      <c r="AW396" s="19"/>
      <c r="AX396" s="18" t="str">
        <f t="shared" si="134"/>
        <v/>
      </c>
      <c r="AY396" s="18" t="str">
        <f t="shared" si="135"/>
        <v/>
      </c>
      <c r="AZ396" s="19"/>
      <c r="BO396" s="62" t="str">
        <f t="shared" si="142"/>
        <v/>
      </c>
      <c r="BP396" s="62" t="str">
        <f t="shared" si="143"/>
        <v/>
      </c>
      <c r="BQ396" s="62" t="str">
        <f t="shared" si="144"/>
        <v/>
      </c>
      <c r="BR396" s="62" t="str">
        <f t="shared" si="145"/>
        <v/>
      </c>
      <c r="BS396" s="62" t="str">
        <f t="shared" si="146"/>
        <v/>
      </c>
      <c r="BT396" s="62" t="str">
        <f t="shared" si="147"/>
        <v/>
      </c>
      <c r="BU396" s="62" t="str">
        <f t="shared" si="148"/>
        <v/>
      </c>
      <c r="BV396" s="62" t="str">
        <f t="shared" si="149"/>
        <v/>
      </c>
      <c r="BW396" s="62" t="str">
        <f t="shared" si="150"/>
        <v/>
      </c>
    </row>
    <row r="397" spans="1:75" s="13" customFormat="1" ht="38.25" customHeight="1" thickBot="1">
      <c r="A397" s="49">
        <f t="shared" si="151"/>
        <v>0</v>
      </c>
      <c r="B397" s="49" t="str">
        <f t="shared" si="152"/>
        <v>1-25</v>
      </c>
      <c r="C397" s="34"/>
      <c r="D397" s="92" t="str">
        <f>$A397&amp;"-"&amp;$B397&amp;"-"&amp;TEXT(ROWS(D$5:D397),"000")</f>
        <v>0-1-25-393</v>
      </c>
      <c r="E397" s="4"/>
      <c r="F397" s="4"/>
      <c r="G397" s="4"/>
      <c r="H397" s="4"/>
      <c r="I397" s="27"/>
      <c r="J397" s="4"/>
      <c r="K397" s="4"/>
      <c r="L397" s="4"/>
      <c r="M397" s="4"/>
      <c r="N397" s="57"/>
      <c r="O397" s="61"/>
      <c r="P397" s="63"/>
      <c r="Q397" s="68"/>
      <c r="R397" s="68"/>
      <c r="S397" s="68"/>
      <c r="T397" s="68"/>
      <c r="U397" s="70"/>
      <c r="V397" s="70"/>
      <c r="W397" s="70"/>
      <c r="X397" s="70"/>
      <c r="Y397" s="70"/>
      <c r="Z397" s="70"/>
      <c r="AA397" s="70"/>
      <c r="AB397" s="70"/>
      <c r="AC397" s="62" t="str">
        <f t="shared" si="136"/>
        <v/>
      </c>
      <c r="AD397" s="62" t="str">
        <f t="shared" si="137"/>
        <v/>
      </c>
      <c r="AE397" s="62" t="str">
        <f t="shared" si="138"/>
        <v/>
      </c>
      <c r="AF397" s="62" t="str">
        <f t="shared" si="139"/>
        <v/>
      </c>
      <c r="AG397" s="62" t="str">
        <f t="shared" si="140"/>
        <v/>
      </c>
      <c r="AH397" s="63" t="str">
        <f>IF(AG397&lt;'Patient Data'!$AS$4,"Labs complete w/in 45 minutes","")</f>
        <v/>
      </c>
      <c r="AI397" s="62" t="str">
        <f t="shared" si="141"/>
        <v/>
      </c>
      <c r="AJ397" s="63" t="str">
        <f>IF(AI397&lt;'Patient Data'!$AU$4,"tPA w/in 60 minutes","")</f>
        <v/>
      </c>
      <c r="AK397" s="63" t="str">
        <f>IF(AY397&lt;'Patient Data'!$AY$4,"tPA w/in 3 hours","")</f>
        <v/>
      </c>
      <c r="AL397" s="63" t="str">
        <f>IF(AR397&lt;'Patient Data'!$AR$4,"LSN within 3.5 hours","")</f>
        <v/>
      </c>
      <c r="AM397" s="63" t="str">
        <f t="shared" si="132"/>
        <v>-0-0-1-25-393</v>
      </c>
      <c r="AR397" s="18" t="str">
        <f t="shared" si="133"/>
        <v/>
      </c>
      <c r="AS397" s="18" t="str">
        <f>IF(L397="","",AG397-'Patient Data'!$AS$4)</f>
        <v/>
      </c>
      <c r="AT397" s="19"/>
      <c r="AU397" s="18" t="str">
        <f>IF(M397="","",AI397-'Patient Data'!$AU$4)</f>
        <v/>
      </c>
      <c r="AW397" s="19"/>
      <c r="AX397" s="18" t="str">
        <f t="shared" si="134"/>
        <v/>
      </c>
      <c r="AY397" s="18" t="str">
        <f t="shared" si="135"/>
        <v/>
      </c>
      <c r="AZ397" s="19"/>
      <c r="BO397" s="62" t="str">
        <f t="shared" si="142"/>
        <v/>
      </c>
      <c r="BP397" s="62" t="str">
        <f t="shared" si="143"/>
        <v/>
      </c>
      <c r="BQ397" s="62" t="str">
        <f t="shared" si="144"/>
        <v/>
      </c>
      <c r="BR397" s="62" t="str">
        <f t="shared" si="145"/>
        <v/>
      </c>
      <c r="BS397" s="62" t="str">
        <f t="shared" si="146"/>
        <v/>
      </c>
      <c r="BT397" s="62" t="str">
        <f t="shared" si="147"/>
        <v/>
      </c>
      <c r="BU397" s="62" t="str">
        <f t="shared" si="148"/>
        <v/>
      </c>
      <c r="BV397" s="62" t="str">
        <f t="shared" si="149"/>
        <v/>
      </c>
      <c r="BW397" s="62" t="str">
        <f t="shared" si="150"/>
        <v/>
      </c>
    </row>
    <row r="398" spans="1:75" s="13" customFormat="1" ht="38.25" customHeight="1" thickBot="1">
      <c r="A398" s="49">
        <f t="shared" si="151"/>
        <v>0</v>
      </c>
      <c r="B398" s="49" t="str">
        <f t="shared" si="152"/>
        <v>1-25</v>
      </c>
      <c r="C398" s="34"/>
      <c r="D398" s="92" t="str">
        <f>$A398&amp;"-"&amp;$B398&amp;"-"&amp;TEXT(ROWS(D$5:D398),"000")</f>
        <v>0-1-25-394</v>
      </c>
      <c r="E398" s="4"/>
      <c r="F398" s="4"/>
      <c r="G398" s="4"/>
      <c r="H398" s="4"/>
      <c r="I398" s="27"/>
      <c r="J398" s="4"/>
      <c r="K398" s="4"/>
      <c r="L398" s="4"/>
      <c r="M398" s="4"/>
      <c r="N398" s="57"/>
      <c r="O398" s="61"/>
      <c r="P398" s="63"/>
      <c r="Q398" s="68"/>
      <c r="R398" s="68"/>
      <c r="S398" s="68"/>
      <c r="T398" s="68"/>
      <c r="U398" s="70"/>
      <c r="V398" s="70"/>
      <c r="W398" s="70"/>
      <c r="X398" s="70"/>
      <c r="Y398" s="70"/>
      <c r="Z398" s="70"/>
      <c r="AA398" s="70"/>
      <c r="AB398" s="70"/>
      <c r="AC398" s="62" t="str">
        <f t="shared" si="136"/>
        <v/>
      </c>
      <c r="AD398" s="62" t="str">
        <f t="shared" si="137"/>
        <v/>
      </c>
      <c r="AE398" s="62" t="str">
        <f t="shared" si="138"/>
        <v/>
      </c>
      <c r="AF398" s="62" t="str">
        <f t="shared" si="139"/>
        <v/>
      </c>
      <c r="AG398" s="62" t="str">
        <f t="shared" si="140"/>
        <v/>
      </c>
      <c r="AH398" s="63" t="str">
        <f>IF(AG398&lt;'Patient Data'!$AS$4,"Labs complete w/in 45 minutes","")</f>
        <v/>
      </c>
      <c r="AI398" s="62" t="str">
        <f t="shared" si="141"/>
        <v/>
      </c>
      <c r="AJ398" s="63" t="str">
        <f>IF(AI398&lt;'Patient Data'!$AU$4,"tPA w/in 60 minutes","")</f>
        <v/>
      </c>
      <c r="AK398" s="63" t="str">
        <f>IF(AY398&lt;'Patient Data'!$AY$4,"tPA w/in 3 hours","")</f>
        <v/>
      </c>
      <c r="AL398" s="63" t="str">
        <f>IF(AR398&lt;'Patient Data'!$AR$4,"LSN within 3.5 hours","")</f>
        <v/>
      </c>
      <c r="AM398" s="63" t="str">
        <f t="shared" si="132"/>
        <v>-0-0-1-25-394</v>
      </c>
      <c r="AR398" s="18" t="str">
        <f t="shared" si="133"/>
        <v/>
      </c>
      <c r="AS398" s="18" t="str">
        <f>IF(L398="","",AG398-'Patient Data'!$AS$4)</f>
        <v/>
      </c>
      <c r="AT398" s="19"/>
      <c r="AU398" s="18" t="str">
        <f>IF(M398="","",AI398-'Patient Data'!$AU$4)</f>
        <v/>
      </c>
      <c r="AW398" s="19"/>
      <c r="AX398" s="18" t="str">
        <f t="shared" si="134"/>
        <v/>
      </c>
      <c r="AY398" s="18" t="str">
        <f t="shared" si="135"/>
        <v/>
      </c>
      <c r="AZ398" s="19"/>
      <c r="BO398" s="62" t="str">
        <f t="shared" si="142"/>
        <v/>
      </c>
      <c r="BP398" s="62" t="str">
        <f t="shared" si="143"/>
        <v/>
      </c>
      <c r="BQ398" s="62" t="str">
        <f t="shared" si="144"/>
        <v/>
      </c>
      <c r="BR398" s="62" t="str">
        <f t="shared" si="145"/>
        <v/>
      </c>
      <c r="BS398" s="62" t="str">
        <f t="shared" si="146"/>
        <v/>
      </c>
      <c r="BT398" s="62" t="str">
        <f t="shared" si="147"/>
        <v/>
      </c>
      <c r="BU398" s="62" t="str">
        <f t="shared" si="148"/>
        <v/>
      </c>
      <c r="BV398" s="62" t="str">
        <f t="shared" si="149"/>
        <v/>
      </c>
      <c r="BW398" s="62" t="str">
        <f t="shared" si="150"/>
        <v/>
      </c>
    </row>
    <row r="399" spans="1:75" s="13" customFormat="1" ht="38.25" customHeight="1" thickBot="1">
      <c r="A399" s="49">
        <f t="shared" si="151"/>
        <v>0</v>
      </c>
      <c r="B399" s="49" t="str">
        <f t="shared" si="152"/>
        <v>1-25</v>
      </c>
      <c r="C399" s="34"/>
      <c r="D399" s="92" t="str">
        <f>$A399&amp;"-"&amp;$B399&amp;"-"&amp;TEXT(ROWS(D$5:D399),"000")</f>
        <v>0-1-25-395</v>
      </c>
      <c r="E399" s="4"/>
      <c r="F399" s="4"/>
      <c r="G399" s="4"/>
      <c r="H399" s="4"/>
      <c r="I399" s="27"/>
      <c r="J399" s="4"/>
      <c r="K399" s="4"/>
      <c r="L399" s="4"/>
      <c r="M399" s="4"/>
      <c r="N399" s="57"/>
      <c r="O399" s="61"/>
      <c r="P399" s="63"/>
      <c r="Q399" s="68"/>
      <c r="R399" s="68"/>
      <c r="S399" s="68"/>
      <c r="T399" s="68"/>
      <c r="U399" s="70"/>
      <c r="V399" s="70"/>
      <c r="W399" s="70"/>
      <c r="X399" s="70"/>
      <c r="Y399" s="70"/>
      <c r="Z399" s="70"/>
      <c r="AA399" s="70"/>
      <c r="AB399" s="70"/>
      <c r="AC399" s="62" t="str">
        <f t="shared" si="136"/>
        <v/>
      </c>
      <c r="AD399" s="62" t="str">
        <f t="shared" si="137"/>
        <v/>
      </c>
      <c r="AE399" s="62" t="str">
        <f t="shared" si="138"/>
        <v/>
      </c>
      <c r="AF399" s="62" t="str">
        <f t="shared" si="139"/>
        <v/>
      </c>
      <c r="AG399" s="62" t="str">
        <f t="shared" si="140"/>
        <v/>
      </c>
      <c r="AH399" s="63" t="str">
        <f>IF(AG399&lt;'Patient Data'!$AS$4,"Labs complete w/in 45 minutes","")</f>
        <v/>
      </c>
      <c r="AI399" s="62" t="str">
        <f t="shared" si="141"/>
        <v/>
      </c>
      <c r="AJ399" s="63" t="str">
        <f>IF(AI399&lt;'Patient Data'!$AU$4,"tPA w/in 60 minutes","")</f>
        <v/>
      </c>
      <c r="AK399" s="63" t="str">
        <f>IF(AY399&lt;'Patient Data'!$AY$4,"tPA w/in 3 hours","")</f>
        <v/>
      </c>
      <c r="AL399" s="63" t="str">
        <f>IF(AR399&lt;'Patient Data'!$AR$4,"LSN within 3.5 hours","")</f>
        <v/>
      </c>
      <c r="AM399" s="63" t="str">
        <f t="shared" si="132"/>
        <v>-0-0-1-25-395</v>
      </c>
      <c r="AR399" s="18" t="str">
        <f t="shared" si="133"/>
        <v/>
      </c>
      <c r="AS399" s="18" t="str">
        <f>IF(L399="","",AG399-'Patient Data'!$AS$4)</f>
        <v/>
      </c>
      <c r="AT399" s="19"/>
      <c r="AU399" s="18" t="str">
        <f>IF(M399="","",AI399-'Patient Data'!$AU$4)</f>
        <v/>
      </c>
      <c r="AW399" s="19"/>
      <c r="AX399" s="18" t="str">
        <f t="shared" si="134"/>
        <v/>
      </c>
      <c r="AY399" s="18" t="str">
        <f t="shared" si="135"/>
        <v/>
      </c>
      <c r="AZ399" s="19"/>
      <c r="BO399" s="62" t="str">
        <f t="shared" si="142"/>
        <v/>
      </c>
      <c r="BP399" s="62" t="str">
        <f t="shared" si="143"/>
        <v/>
      </c>
      <c r="BQ399" s="62" t="str">
        <f t="shared" si="144"/>
        <v/>
      </c>
      <c r="BR399" s="62" t="str">
        <f t="shared" si="145"/>
        <v/>
      </c>
      <c r="BS399" s="62" t="str">
        <f t="shared" si="146"/>
        <v/>
      </c>
      <c r="BT399" s="62" t="str">
        <f t="shared" si="147"/>
        <v/>
      </c>
      <c r="BU399" s="62" t="str">
        <f t="shared" si="148"/>
        <v/>
      </c>
      <c r="BV399" s="62" t="str">
        <f t="shared" si="149"/>
        <v/>
      </c>
      <c r="BW399" s="62" t="str">
        <f t="shared" si="150"/>
        <v/>
      </c>
    </row>
    <row r="400" spans="1:75" s="13" customFormat="1" ht="38.25" customHeight="1" thickBot="1">
      <c r="A400" s="49">
        <f t="shared" si="151"/>
        <v>0</v>
      </c>
      <c r="B400" s="49" t="str">
        <f t="shared" si="152"/>
        <v>1-25</v>
      </c>
      <c r="C400" s="34"/>
      <c r="D400" s="92" t="str">
        <f>$A400&amp;"-"&amp;$B400&amp;"-"&amp;TEXT(ROWS(D$5:D400),"000")</f>
        <v>0-1-25-396</v>
      </c>
      <c r="E400" s="4"/>
      <c r="F400" s="4"/>
      <c r="G400" s="4"/>
      <c r="H400" s="4"/>
      <c r="I400" s="27"/>
      <c r="J400" s="4"/>
      <c r="K400" s="4"/>
      <c r="L400" s="4"/>
      <c r="M400" s="4"/>
      <c r="N400" s="57"/>
      <c r="O400" s="61"/>
      <c r="P400" s="63"/>
      <c r="Q400" s="68"/>
      <c r="R400" s="68"/>
      <c r="S400" s="68"/>
      <c r="T400" s="68"/>
      <c r="U400" s="70"/>
      <c r="V400" s="70"/>
      <c r="W400" s="70"/>
      <c r="X400" s="70"/>
      <c r="Y400" s="70"/>
      <c r="Z400" s="70"/>
      <c r="AA400" s="70"/>
      <c r="AB400" s="70"/>
      <c r="AC400" s="62" t="str">
        <f t="shared" si="136"/>
        <v/>
      </c>
      <c r="AD400" s="62" t="str">
        <f t="shared" si="137"/>
        <v/>
      </c>
      <c r="AE400" s="62" t="str">
        <f t="shared" si="138"/>
        <v/>
      </c>
      <c r="AF400" s="62" t="str">
        <f t="shared" si="139"/>
        <v/>
      </c>
      <c r="AG400" s="62" t="str">
        <f t="shared" si="140"/>
        <v/>
      </c>
      <c r="AH400" s="63" t="str">
        <f>IF(AG400&lt;'Patient Data'!$AS$4,"Labs complete w/in 45 minutes","")</f>
        <v/>
      </c>
      <c r="AI400" s="62" t="str">
        <f t="shared" si="141"/>
        <v/>
      </c>
      <c r="AJ400" s="63" t="str">
        <f>IF(AI400&lt;'Patient Data'!$AU$4,"tPA w/in 60 minutes","")</f>
        <v/>
      </c>
      <c r="AK400" s="63" t="str">
        <f>IF(AY400&lt;'Patient Data'!$AY$4,"tPA w/in 3 hours","")</f>
        <v/>
      </c>
      <c r="AL400" s="63" t="str">
        <f>IF(AR400&lt;'Patient Data'!$AR$4,"LSN within 3.5 hours","")</f>
        <v/>
      </c>
      <c r="AM400" s="63" t="str">
        <f t="shared" si="132"/>
        <v>-0-0-1-25-396</v>
      </c>
      <c r="AR400" s="18" t="str">
        <f t="shared" si="133"/>
        <v/>
      </c>
      <c r="AS400" s="18" t="str">
        <f>IF(L400="","",AG400-'Patient Data'!$AS$4)</f>
        <v/>
      </c>
      <c r="AT400" s="19"/>
      <c r="AU400" s="18" t="str">
        <f>IF(M400="","",AI400-'Patient Data'!$AU$4)</f>
        <v/>
      </c>
      <c r="AW400" s="19"/>
      <c r="AX400" s="18" t="str">
        <f t="shared" si="134"/>
        <v/>
      </c>
      <c r="AY400" s="18" t="str">
        <f t="shared" si="135"/>
        <v/>
      </c>
      <c r="AZ400" s="19"/>
      <c r="BO400" s="62" t="str">
        <f t="shared" si="142"/>
        <v/>
      </c>
      <c r="BP400" s="62" t="str">
        <f t="shared" si="143"/>
        <v/>
      </c>
      <c r="BQ400" s="62" t="str">
        <f t="shared" si="144"/>
        <v/>
      </c>
      <c r="BR400" s="62" t="str">
        <f t="shared" si="145"/>
        <v/>
      </c>
      <c r="BS400" s="62" t="str">
        <f t="shared" si="146"/>
        <v/>
      </c>
      <c r="BT400" s="62" t="str">
        <f t="shared" si="147"/>
        <v/>
      </c>
      <c r="BU400" s="62" t="str">
        <f t="shared" si="148"/>
        <v/>
      </c>
      <c r="BV400" s="62" t="str">
        <f t="shared" si="149"/>
        <v/>
      </c>
      <c r="BW400" s="62" t="str">
        <f t="shared" si="150"/>
        <v/>
      </c>
    </row>
    <row r="401" spans="1:75" s="13" customFormat="1" ht="38.25" customHeight="1" thickBot="1">
      <c r="A401" s="49">
        <f t="shared" si="151"/>
        <v>0</v>
      </c>
      <c r="B401" s="49" t="str">
        <f t="shared" si="152"/>
        <v>1-25</v>
      </c>
      <c r="C401" s="34"/>
      <c r="D401" s="92" t="str">
        <f>$A401&amp;"-"&amp;$B401&amp;"-"&amp;TEXT(ROWS(D$5:D401),"000")</f>
        <v>0-1-25-397</v>
      </c>
      <c r="E401" s="4"/>
      <c r="F401" s="4"/>
      <c r="G401" s="4"/>
      <c r="H401" s="4"/>
      <c r="I401" s="27"/>
      <c r="J401" s="4"/>
      <c r="K401" s="4"/>
      <c r="L401" s="4"/>
      <c r="M401" s="4"/>
      <c r="N401" s="57"/>
      <c r="O401" s="61"/>
      <c r="P401" s="63"/>
      <c r="Q401" s="68"/>
      <c r="R401" s="68"/>
      <c r="S401" s="68"/>
      <c r="T401" s="68"/>
      <c r="U401" s="70"/>
      <c r="V401" s="70"/>
      <c r="W401" s="70"/>
      <c r="X401" s="70"/>
      <c r="Y401" s="70"/>
      <c r="Z401" s="70"/>
      <c r="AA401" s="70"/>
      <c r="AB401" s="70"/>
      <c r="AC401" s="62" t="str">
        <f t="shared" si="136"/>
        <v/>
      </c>
      <c r="AD401" s="62" t="str">
        <f t="shared" si="137"/>
        <v/>
      </c>
      <c r="AE401" s="62" t="str">
        <f t="shared" si="138"/>
        <v/>
      </c>
      <c r="AF401" s="62" t="str">
        <f t="shared" si="139"/>
        <v/>
      </c>
      <c r="AG401" s="62" t="str">
        <f t="shared" si="140"/>
        <v/>
      </c>
      <c r="AH401" s="63" t="str">
        <f>IF(AG401&lt;'Patient Data'!$AS$4,"Labs complete w/in 45 minutes","")</f>
        <v/>
      </c>
      <c r="AI401" s="62" t="str">
        <f t="shared" si="141"/>
        <v/>
      </c>
      <c r="AJ401" s="63" t="str">
        <f>IF(AI401&lt;'Patient Data'!$AU$4,"tPA w/in 60 minutes","")</f>
        <v/>
      </c>
      <c r="AK401" s="63" t="str">
        <f>IF(AY401&lt;'Patient Data'!$AY$4,"tPA w/in 3 hours","")</f>
        <v/>
      </c>
      <c r="AL401" s="63" t="str">
        <f>IF(AR401&lt;'Patient Data'!$AR$4,"LSN within 3.5 hours","")</f>
        <v/>
      </c>
      <c r="AM401" s="63" t="str">
        <f t="shared" si="132"/>
        <v>-0-0-1-25-397</v>
      </c>
      <c r="AR401" s="18" t="str">
        <f t="shared" si="133"/>
        <v/>
      </c>
      <c r="AS401" s="18" t="str">
        <f>IF(L401="","",AG401-'Patient Data'!$AS$4)</f>
        <v/>
      </c>
      <c r="AT401" s="19"/>
      <c r="AU401" s="18" t="str">
        <f>IF(M401="","",AI401-'Patient Data'!$AU$4)</f>
        <v/>
      </c>
      <c r="AW401" s="19"/>
      <c r="AX401" s="18" t="str">
        <f t="shared" si="134"/>
        <v/>
      </c>
      <c r="AY401" s="18" t="str">
        <f t="shared" si="135"/>
        <v/>
      </c>
      <c r="AZ401" s="19"/>
      <c r="BO401" s="62" t="str">
        <f t="shared" si="142"/>
        <v/>
      </c>
      <c r="BP401" s="62" t="str">
        <f t="shared" si="143"/>
        <v/>
      </c>
      <c r="BQ401" s="62" t="str">
        <f t="shared" si="144"/>
        <v/>
      </c>
      <c r="BR401" s="62" t="str">
        <f t="shared" si="145"/>
        <v/>
      </c>
      <c r="BS401" s="62" t="str">
        <f t="shared" si="146"/>
        <v/>
      </c>
      <c r="BT401" s="62" t="str">
        <f t="shared" si="147"/>
        <v/>
      </c>
      <c r="BU401" s="62" t="str">
        <f t="shared" si="148"/>
        <v/>
      </c>
      <c r="BV401" s="62" t="str">
        <f t="shared" si="149"/>
        <v/>
      </c>
      <c r="BW401" s="62" t="str">
        <f t="shared" si="150"/>
        <v/>
      </c>
    </row>
    <row r="402" spans="1:75" s="13" customFormat="1" ht="38.25" customHeight="1" thickBot="1">
      <c r="A402" s="49">
        <f t="shared" si="151"/>
        <v>0</v>
      </c>
      <c r="B402" s="49" t="str">
        <f t="shared" si="152"/>
        <v>1-25</v>
      </c>
      <c r="C402" s="34"/>
      <c r="D402" s="92" t="str">
        <f>$A402&amp;"-"&amp;$B402&amp;"-"&amp;TEXT(ROWS(D$5:D402),"000")</f>
        <v>0-1-25-398</v>
      </c>
      <c r="E402" s="4"/>
      <c r="F402" s="4"/>
      <c r="G402" s="4"/>
      <c r="H402" s="4"/>
      <c r="I402" s="27"/>
      <c r="J402" s="4"/>
      <c r="K402" s="4"/>
      <c r="L402" s="4"/>
      <c r="M402" s="4"/>
      <c r="N402" s="57"/>
      <c r="O402" s="61"/>
      <c r="P402" s="63"/>
      <c r="Q402" s="68"/>
      <c r="R402" s="68"/>
      <c r="S402" s="68"/>
      <c r="T402" s="68"/>
      <c r="U402" s="70"/>
      <c r="V402" s="70"/>
      <c r="W402" s="70"/>
      <c r="X402" s="70"/>
      <c r="Y402" s="70"/>
      <c r="Z402" s="70"/>
      <c r="AA402" s="70"/>
      <c r="AB402" s="70"/>
      <c r="AC402" s="62" t="str">
        <f t="shared" si="136"/>
        <v/>
      </c>
      <c r="AD402" s="62" t="str">
        <f t="shared" si="137"/>
        <v/>
      </c>
      <c r="AE402" s="62" t="str">
        <f t="shared" si="138"/>
        <v/>
      </c>
      <c r="AF402" s="62" t="str">
        <f t="shared" si="139"/>
        <v/>
      </c>
      <c r="AG402" s="62" t="str">
        <f t="shared" si="140"/>
        <v/>
      </c>
      <c r="AH402" s="63" t="str">
        <f>IF(AG402&lt;'Patient Data'!$AS$4,"Labs complete w/in 45 minutes","")</f>
        <v/>
      </c>
      <c r="AI402" s="62" t="str">
        <f t="shared" si="141"/>
        <v/>
      </c>
      <c r="AJ402" s="63" t="str">
        <f>IF(AI402&lt;'Patient Data'!$AU$4,"tPA w/in 60 minutes","")</f>
        <v/>
      </c>
      <c r="AK402" s="63" t="str">
        <f>IF(AY402&lt;'Patient Data'!$AY$4,"tPA w/in 3 hours","")</f>
        <v/>
      </c>
      <c r="AL402" s="63" t="str">
        <f>IF(AR402&lt;'Patient Data'!$AR$4,"LSN within 3.5 hours","")</f>
        <v/>
      </c>
      <c r="AM402" s="63" t="str">
        <f t="shared" si="132"/>
        <v>-0-0-1-25-398</v>
      </c>
      <c r="AR402" s="18" t="str">
        <f t="shared" si="133"/>
        <v/>
      </c>
      <c r="AS402" s="18" t="str">
        <f>IF(L402="","",AG402-'Patient Data'!$AS$4)</f>
        <v/>
      </c>
      <c r="AT402" s="19"/>
      <c r="AU402" s="18" t="str">
        <f>IF(M402="","",AI402-'Patient Data'!$AU$4)</f>
        <v/>
      </c>
      <c r="AW402" s="19"/>
      <c r="AX402" s="18" t="str">
        <f t="shared" si="134"/>
        <v/>
      </c>
      <c r="AY402" s="18" t="str">
        <f t="shared" si="135"/>
        <v/>
      </c>
      <c r="AZ402" s="19"/>
      <c r="BO402" s="62" t="str">
        <f t="shared" si="142"/>
        <v/>
      </c>
      <c r="BP402" s="62" t="str">
        <f t="shared" si="143"/>
        <v/>
      </c>
      <c r="BQ402" s="62" t="str">
        <f t="shared" si="144"/>
        <v/>
      </c>
      <c r="BR402" s="62" t="str">
        <f t="shared" si="145"/>
        <v/>
      </c>
      <c r="BS402" s="62" t="str">
        <f t="shared" si="146"/>
        <v/>
      </c>
      <c r="BT402" s="62" t="str">
        <f t="shared" si="147"/>
        <v/>
      </c>
      <c r="BU402" s="62" t="str">
        <f t="shared" si="148"/>
        <v/>
      </c>
      <c r="BV402" s="62" t="str">
        <f t="shared" si="149"/>
        <v/>
      </c>
      <c r="BW402" s="62" t="str">
        <f t="shared" si="150"/>
        <v/>
      </c>
    </row>
    <row r="403" spans="1:75" s="13" customFormat="1" ht="38.25" customHeight="1" thickBot="1">
      <c r="A403" s="49">
        <f t="shared" si="151"/>
        <v>0</v>
      </c>
      <c r="B403" s="49" t="str">
        <f t="shared" si="152"/>
        <v>1-25</v>
      </c>
      <c r="C403" s="34"/>
      <c r="D403" s="92" t="str">
        <f>$A403&amp;"-"&amp;$B403&amp;"-"&amp;TEXT(ROWS(D$5:D403),"000")</f>
        <v>0-1-25-399</v>
      </c>
      <c r="E403" s="4"/>
      <c r="F403" s="4"/>
      <c r="G403" s="4"/>
      <c r="H403" s="4"/>
      <c r="I403" s="27"/>
      <c r="J403" s="4"/>
      <c r="K403" s="4"/>
      <c r="L403" s="4"/>
      <c r="M403" s="4"/>
      <c r="N403" s="57"/>
      <c r="O403" s="61"/>
      <c r="P403" s="63"/>
      <c r="Q403" s="68"/>
      <c r="R403" s="68"/>
      <c r="S403" s="68"/>
      <c r="T403" s="68"/>
      <c r="U403" s="70"/>
      <c r="V403" s="70"/>
      <c r="W403" s="70"/>
      <c r="X403" s="70"/>
      <c r="Y403" s="70"/>
      <c r="Z403" s="70"/>
      <c r="AA403" s="70"/>
      <c r="AB403" s="70"/>
      <c r="AC403" s="62" t="str">
        <f t="shared" si="136"/>
        <v/>
      </c>
      <c r="AD403" s="62" t="str">
        <f t="shared" si="137"/>
        <v/>
      </c>
      <c r="AE403" s="62" t="str">
        <f t="shared" si="138"/>
        <v/>
      </c>
      <c r="AF403" s="62" t="str">
        <f t="shared" si="139"/>
        <v/>
      </c>
      <c r="AG403" s="62" t="str">
        <f t="shared" si="140"/>
        <v/>
      </c>
      <c r="AH403" s="63" t="str">
        <f>IF(AG403&lt;'Patient Data'!$AS$4,"Labs complete w/in 45 minutes","")</f>
        <v/>
      </c>
      <c r="AI403" s="62" t="str">
        <f t="shared" si="141"/>
        <v/>
      </c>
      <c r="AJ403" s="63" t="str">
        <f>IF(AI403&lt;'Patient Data'!$AU$4,"tPA w/in 60 minutes","")</f>
        <v/>
      </c>
      <c r="AK403" s="63" t="str">
        <f>IF(AY403&lt;'Patient Data'!$AY$4,"tPA w/in 3 hours","")</f>
        <v/>
      </c>
      <c r="AL403" s="63" t="str">
        <f>IF(AR403&lt;'Patient Data'!$AR$4,"LSN within 3.5 hours","")</f>
        <v/>
      </c>
      <c r="AM403" s="63" t="str">
        <f t="shared" si="132"/>
        <v>-0-0-1-25-399</v>
      </c>
      <c r="AR403" s="18" t="str">
        <f t="shared" si="133"/>
        <v/>
      </c>
      <c r="AS403" s="18" t="str">
        <f>IF(L403="","",AG403-'Patient Data'!$AS$4)</f>
        <v/>
      </c>
      <c r="AT403" s="19"/>
      <c r="AU403" s="18" t="str">
        <f>IF(M403="","",AI403-'Patient Data'!$AU$4)</f>
        <v/>
      </c>
      <c r="AW403" s="19"/>
      <c r="AX403" s="18" t="str">
        <f t="shared" si="134"/>
        <v/>
      </c>
      <c r="AY403" s="18" t="str">
        <f t="shared" si="135"/>
        <v/>
      </c>
      <c r="AZ403" s="19"/>
      <c r="BO403" s="62" t="str">
        <f t="shared" si="142"/>
        <v/>
      </c>
      <c r="BP403" s="62" t="str">
        <f t="shared" si="143"/>
        <v/>
      </c>
      <c r="BQ403" s="62" t="str">
        <f t="shared" si="144"/>
        <v/>
      </c>
      <c r="BR403" s="62" t="str">
        <f t="shared" si="145"/>
        <v/>
      </c>
      <c r="BS403" s="62" t="str">
        <f t="shared" si="146"/>
        <v/>
      </c>
      <c r="BT403" s="62" t="str">
        <f t="shared" si="147"/>
        <v/>
      </c>
      <c r="BU403" s="62" t="str">
        <f t="shared" si="148"/>
        <v/>
      </c>
      <c r="BV403" s="62" t="str">
        <f t="shared" si="149"/>
        <v/>
      </c>
      <c r="BW403" s="62" t="str">
        <f t="shared" si="150"/>
        <v/>
      </c>
    </row>
    <row r="404" spans="1:75" s="13" customFormat="1" ht="38.25" customHeight="1" thickBot="1">
      <c r="A404" s="49">
        <f t="shared" si="151"/>
        <v>0</v>
      </c>
      <c r="B404" s="49" t="str">
        <f t="shared" si="152"/>
        <v>1-25</v>
      </c>
      <c r="C404" s="34"/>
      <c r="D404" s="92" t="str">
        <f>$A404&amp;"-"&amp;$B404&amp;"-"&amp;TEXT(ROWS(D$5:D404),"000")</f>
        <v>0-1-25-400</v>
      </c>
      <c r="E404" s="4"/>
      <c r="F404" s="4"/>
      <c r="G404" s="4"/>
      <c r="H404" s="4"/>
      <c r="I404" s="27"/>
      <c r="J404" s="4"/>
      <c r="K404" s="4"/>
      <c r="L404" s="4"/>
      <c r="M404" s="4"/>
      <c r="N404" s="57"/>
      <c r="O404" s="61"/>
      <c r="P404" s="63"/>
      <c r="Q404" s="68"/>
      <c r="R404" s="68"/>
      <c r="S404" s="68"/>
      <c r="T404" s="68"/>
      <c r="U404" s="70"/>
      <c r="V404" s="70"/>
      <c r="W404" s="70"/>
      <c r="X404" s="70"/>
      <c r="Y404" s="70"/>
      <c r="Z404" s="70"/>
      <c r="AA404" s="70"/>
      <c r="AB404" s="70"/>
      <c r="AC404" s="62" t="str">
        <f t="shared" si="136"/>
        <v/>
      </c>
      <c r="AD404" s="62" t="str">
        <f t="shared" si="137"/>
        <v/>
      </c>
      <c r="AE404" s="62" t="str">
        <f t="shared" si="138"/>
        <v/>
      </c>
      <c r="AF404" s="62" t="str">
        <f t="shared" si="139"/>
        <v/>
      </c>
      <c r="AG404" s="62" t="str">
        <f t="shared" si="140"/>
        <v/>
      </c>
      <c r="AH404" s="63" t="str">
        <f>IF(AG404&lt;'Patient Data'!$AS$4,"Labs complete w/in 45 minutes","")</f>
        <v/>
      </c>
      <c r="AI404" s="62" t="str">
        <f t="shared" si="141"/>
        <v/>
      </c>
      <c r="AJ404" s="63" t="str">
        <f>IF(AI404&lt;'Patient Data'!$AU$4,"tPA w/in 60 minutes","")</f>
        <v/>
      </c>
      <c r="AK404" s="63" t="str">
        <f>IF(AY404&lt;'Patient Data'!$AY$4,"tPA w/in 3 hours","")</f>
        <v/>
      </c>
      <c r="AL404" s="63" t="str">
        <f>IF(AR404&lt;'Patient Data'!$AR$4,"LSN within 3.5 hours","")</f>
        <v/>
      </c>
      <c r="AM404" s="63" t="str">
        <f t="shared" si="132"/>
        <v>-0-0-1-25-400</v>
      </c>
      <c r="AR404" s="18" t="str">
        <f t="shared" si="133"/>
        <v/>
      </c>
      <c r="AS404" s="18" t="str">
        <f>IF(L404="","",AG404-'Patient Data'!$AS$4)</f>
        <v/>
      </c>
      <c r="AT404" s="19"/>
      <c r="AU404" s="18" t="str">
        <f>IF(M404="","",AI404-'Patient Data'!$AU$4)</f>
        <v/>
      </c>
      <c r="AW404" s="19"/>
      <c r="AX404" s="18" t="str">
        <f t="shared" si="134"/>
        <v/>
      </c>
      <c r="AY404" s="18" t="str">
        <f t="shared" si="135"/>
        <v/>
      </c>
      <c r="AZ404" s="19"/>
      <c r="BO404" s="62" t="str">
        <f t="shared" si="142"/>
        <v/>
      </c>
      <c r="BP404" s="62" t="str">
        <f t="shared" si="143"/>
        <v/>
      </c>
      <c r="BQ404" s="62" t="str">
        <f t="shared" si="144"/>
        <v/>
      </c>
      <c r="BR404" s="62" t="str">
        <f t="shared" si="145"/>
        <v/>
      </c>
      <c r="BS404" s="62" t="str">
        <f t="shared" si="146"/>
        <v/>
      </c>
      <c r="BT404" s="62" t="str">
        <f t="shared" si="147"/>
        <v/>
      </c>
      <c r="BU404" s="62" t="str">
        <f t="shared" si="148"/>
        <v/>
      </c>
      <c r="BV404" s="62" t="str">
        <f t="shared" si="149"/>
        <v/>
      </c>
      <c r="BW404" s="62" t="str">
        <f t="shared" si="150"/>
        <v/>
      </c>
    </row>
    <row r="405" spans="1:75" s="13" customFormat="1" ht="38.25" customHeight="1" thickBot="1">
      <c r="A405" s="49">
        <f t="shared" si="151"/>
        <v>0</v>
      </c>
      <c r="B405" s="49" t="str">
        <f t="shared" si="152"/>
        <v>1-25</v>
      </c>
      <c r="C405" s="34"/>
      <c r="D405" s="92" t="str">
        <f>$A405&amp;"-"&amp;$B405&amp;"-"&amp;TEXT(ROWS(D$5:D405),"000")</f>
        <v>0-1-25-401</v>
      </c>
      <c r="E405" s="4"/>
      <c r="F405" s="4"/>
      <c r="G405" s="4"/>
      <c r="H405" s="4"/>
      <c r="I405" s="27"/>
      <c r="J405" s="4"/>
      <c r="K405" s="4"/>
      <c r="L405" s="4"/>
      <c r="M405" s="4"/>
      <c r="N405" s="57"/>
      <c r="O405" s="61"/>
      <c r="P405" s="63"/>
      <c r="Q405" s="68"/>
      <c r="R405" s="68"/>
      <c r="S405" s="68"/>
      <c r="T405" s="68"/>
      <c r="U405" s="70"/>
      <c r="V405" s="70"/>
      <c r="W405" s="70"/>
      <c r="X405" s="70"/>
      <c r="Y405" s="70"/>
      <c r="Z405" s="70"/>
      <c r="AA405" s="70"/>
      <c r="AB405" s="70"/>
      <c r="AC405" s="62" t="str">
        <f t="shared" si="136"/>
        <v/>
      </c>
      <c r="AD405" s="62" t="str">
        <f t="shared" si="137"/>
        <v/>
      </c>
      <c r="AE405" s="62" t="str">
        <f t="shared" si="138"/>
        <v/>
      </c>
      <c r="AF405" s="62" t="str">
        <f t="shared" si="139"/>
        <v/>
      </c>
      <c r="AG405" s="62" t="str">
        <f t="shared" si="140"/>
        <v/>
      </c>
      <c r="AH405" s="63" t="str">
        <f>IF(AG405&lt;'Patient Data'!$AS$4,"Labs complete w/in 45 minutes","")</f>
        <v/>
      </c>
      <c r="AI405" s="62" t="str">
        <f t="shared" si="141"/>
        <v/>
      </c>
      <c r="AJ405" s="63" t="str">
        <f>IF(AI405&lt;'Patient Data'!$AU$4,"tPA w/in 60 minutes","")</f>
        <v/>
      </c>
      <c r="AK405" s="63" t="str">
        <f>IF(AY405&lt;'Patient Data'!$AY$4,"tPA w/in 3 hours","")</f>
        <v/>
      </c>
      <c r="AL405" s="63" t="str">
        <f>IF(AR405&lt;'Patient Data'!$AR$4,"LSN within 3.5 hours","")</f>
        <v/>
      </c>
      <c r="AM405" s="63" t="str">
        <f t="shared" si="132"/>
        <v>-0-0-1-25-401</v>
      </c>
      <c r="AR405" s="18" t="str">
        <f t="shared" si="133"/>
        <v/>
      </c>
      <c r="AS405" s="18" t="str">
        <f>IF(L405="","",AG405-'Patient Data'!$AS$4)</f>
        <v/>
      </c>
      <c r="AT405" s="19"/>
      <c r="AU405" s="18" t="str">
        <f>IF(M405="","",AI405-'Patient Data'!$AU$4)</f>
        <v/>
      </c>
      <c r="AW405" s="19"/>
      <c r="AX405" s="18" t="str">
        <f t="shared" si="134"/>
        <v/>
      </c>
      <c r="AY405" s="18" t="str">
        <f t="shared" si="135"/>
        <v/>
      </c>
      <c r="AZ405" s="19"/>
      <c r="BO405" s="62" t="str">
        <f t="shared" si="142"/>
        <v/>
      </c>
      <c r="BP405" s="62" t="str">
        <f t="shared" si="143"/>
        <v/>
      </c>
      <c r="BQ405" s="62" t="str">
        <f t="shared" si="144"/>
        <v/>
      </c>
      <c r="BR405" s="62" t="str">
        <f t="shared" si="145"/>
        <v/>
      </c>
      <c r="BS405" s="62" t="str">
        <f t="shared" si="146"/>
        <v/>
      </c>
      <c r="BT405" s="62" t="str">
        <f t="shared" si="147"/>
        <v/>
      </c>
      <c r="BU405" s="62" t="str">
        <f t="shared" si="148"/>
        <v/>
      </c>
      <c r="BV405" s="62" t="str">
        <f t="shared" si="149"/>
        <v/>
      </c>
      <c r="BW405" s="62" t="str">
        <f t="shared" si="150"/>
        <v/>
      </c>
    </row>
    <row r="406" spans="1:75" s="13" customFormat="1" ht="38.25" customHeight="1" thickBot="1">
      <c r="A406" s="49">
        <f t="shared" si="151"/>
        <v>0</v>
      </c>
      <c r="B406" s="49" t="str">
        <f t="shared" si="152"/>
        <v>1-25</v>
      </c>
      <c r="C406" s="34"/>
      <c r="D406" s="92" t="str">
        <f>$A406&amp;"-"&amp;$B406&amp;"-"&amp;TEXT(ROWS(D$5:D406),"000")</f>
        <v>0-1-25-402</v>
      </c>
      <c r="E406" s="4"/>
      <c r="F406" s="4"/>
      <c r="G406" s="4"/>
      <c r="H406" s="4"/>
      <c r="I406" s="27"/>
      <c r="J406" s="4"/>
      <c r="K406" s="4"/>
      <c r="L406" s="4"/>
      <c r="M406" s="4"/>
      <c r="N406" s="57"/>
      <c r="O406" s="61"/>
      <c r="P406" s="63"/>
      <c r="Q406" s="68"/>
      <c r="R406" s="68"/>
      <c r="S406" s="68"/>
      <c r="T406" s="68"/>
      <c r="U406" s="70"/>
      <c r="V406" s="70"/>
      <c r="W406" s="70"/>
      <c r="X406" s="70"/>
      <c r="Y406" s="70"/>
      <c r="Z406" s="70"/>
      <c r="AA406" s="70"/>
      <c r="AB406" s="70"/>
      <c r="AC406" s="62" t="str">
        <f t="shared" si="136"/>
        <v/>
      </c>
      <c r="AD406" s="62" t="str">
        <f t="shared" si="137"/>
        <v/>
      </c>
      <c r="AE406" s="62" t="str">
        <f t="shared" si="138"/>
        <v/>
      </c>
      <c r="AF406" s="62" t="str">
        <f t="shared" si="139"/>
        <v/>
      </c>
      <c r="AG406" s="62" t="str">
        <f t="shared" si="140"/>
        <v/>
      </c>
      <c r="AH406" s="63" t="str">
        <f>IF(AG406&lt;'Patient Data'!$AS$4,"Labs complete w/in 45 minutes","")</f>
        <v/>
      </c>
      <c r="AI406" s="62" t="str">
        <f t="shared" si="141"/>
        <v/>
      </c>
      <c r="AJ406" s="63" t="str">
        <f>IF(AI406&lt;'Patient Data'!$AU$4,"tPA w/in 60 minutes","")</f>
        <v/>
      </c>
      <c r="AK406" s="63" t="str">
        <f>IF(AY406&lt;'Patient Data'!$AY$4,"tPA w/in 3 hours","")</f>
        <v/>
      </c>
      <c r="AL406" s="63" t="str">
        <f>IF(AR406&lt;'Patient Data'!$AR$4,"LSN within 3.5 hours","")</f>
        <v/>
      </c>
      <c r="AM406" s="63" t="str">
        <f t="shared" si="132"/>
        <v>-0-0-1-25-402</v>
      </c>
      <c r="AR406" s="18" t="str">
        <f t="shared" si="133"/>
        <v/>
      </c>
      <c r="AS406" s="18" t="str">
        <f>IF(L406="","",AG406-'Patient Data'!$AS$4)</f>
        <v/>
      </c>
      <c r="AT406" s="19"/>
      <c r="AU406" s="18" t="str">
        <f>IF(M406="","",AI406-'Patient Data'!$AU$4)</f>
        <v/>
      </c>
      <c r="AW406" s="19"/>
      <c r="AX406" s="18" t="str">
        <f t="shared" si="134"/>
        <v/>
      </c>
      <c r="AY406" s="18" t="str">
        <f t="shared" si="135"/>
        <v/>
      </c>
      <c r="AZ406" s="19"/>
      <c r="BO406" s="62" t="str">
        <f t="shared" si="142"/>
        <v/>
      </c>
      <c r="BP406" s="62" t="str">
        <f t="shared" si="143"/>
        <v/>
      </c>
      <c r="BQ406" s="62" t="str">
        <f t="shared" si="144"/>
        <v/>
      </c>
      <c r="BR406" s="62" t="str">
        <f t="shared" si="145"/>
        <v/>
      </c>
      <c r="BS406" s="62" t="str">
        <f t="shared" si="146"/>
        <v/>
      </c>
      <c r="BT406" s="62" t="str">
        <f t="shared" si="147"/>
        <v/>
      </c>
      <c r="BU406" s="62" t="str">
        <f t="shared" si="148"/>
        <v/>
      </c>
      <c r="BV406" s="62" t="str">
        <f t="shared" si="149"/>
        <v/>
      </c>
      <c r="BW406" s="62" t="str">
        <f t="shared" si="150"/>
        <v/>
      </c>
    </row>
    <row r="407" spans="1:75" s="13" customFormat="1" ht="38.25" customHeight="1" thickBot="1">
      <c r="A407" s="49">
        <f t="shared" si="151"/>
        <v>0</v>
      </c>
      <c r="B407" s="49" t="str">
        <f t="shared" si="152"/>
        <v>1-25</v>
      </c>
      <c r="C407" s="34"/>
      <c r="D407" s="92" t="str">
        <f>$A407&amp;"-"&amp;$B407&amp;"-"&amp;TEXT(ROWS(D$5:D407),"000")</f>
        <v>0-1-25-403</v>
      </c>
      <c r="E407" s="4"/>
      <c r="F407" s="4"/>
      <c r="G407" s="4"/>
      <c r="H407" s="4"/>
      <c r="I407" s="27"/>
      <c r="J407" s="4"/>
      <c r="K407" s="4"/>
      <c r="L407" s="4"/>
      <c r="M407" s="4"/>
      <c r="N407" s="57"/>
      <c r="O407" s="61"/>
      <c r="P407" s="63"/>
      <c r="Q407" s="68"/>
      <c r="R407" s="68"/>
      <c r="S407" s="68"/>
      <c r="T407" s="68"/>
      <c r="U407" s="70"/>
      <c r="V407" s="70"/>
      <c r="W407" s="70"/>
      <c r="X407" s="70"/>
      <c r="Y407" s="70"/>
      <c r="Z407" s="70"/>
      <c r="AA407" s="70"/>
      <c r="AB407" s="70"/>
      <c r="AC407" s="62" t="str">
        <f t="shared" si="136"/>
        <v/>
      </c>
      <c r="AD407" s="62" t="str">
        <f t="shared" si="137"/>
        <v/>
      </c>
      <c r="AE407" s="62" t="str">
        <f t="shared" si="138"/>
        <v/>
      </c>
      <c r="AF407" s="62" t="str">
        <f t="shared" si="139"/>
        <v/>
      </c>
      <c r="AG407" s="62" t="str">
        <f t="shared" si="140"/>
        <v/>
      </c>
      <c r="AH407" s="63" t="str">
        <f>IF(AG407&lt;'Patient Data'!$AS$4,"Labs complete w/in 45 minutes","")</f>
        <v/>
      </c>
      <c r="AI407" s="62" t="str">
        <f t="shared" si="141"/>
        <v/>
      </c>
      <c r="AJ407" s="63" t="str">
        <f>IF(AI407&lt;'Patient Data'!$AU$4,"tPA w/in 60 minutes","")</f>
        <v/>
      </c>
      <c r="AK407" s="63" t="str">
        <f>IF(AY407&lt;'Patient Data'!$AY$4,"tPA w/in 3 hours","")</f>
        <v/>
      </c>
      <c r="AL407" s="63" t="str">
        <f>IF(AR407&lt;'Patient Data'!$AR$4,"LSN within 3.5 hours","")</f>
        <v/>
      </c>
      <c r="AM407" s="63" t="str">
        <f t="shared" si="132"/>
        <v>-0-0-1-25-403</v>
      </c>
      <c r="AR407" s="18" t="str">
        <f t="shared" si="133"/>
        <v/>
      </c>
      <c r="AS407" s="18" t="str">
        <f>IF(L407="","",AG407-'Patient Data'!$AS$4)</f>
        <v/>
      </c>
      <c r="AT407" s="19"/>
      <c r="AU407" s="18" t="str">
        <f>IF(M407="","",AI407-'Patient Data'!$AU$4)</f>
        <v/>
      </c>
      <c r="AW407" s="19"/>
      <c r="AX407" s="18" t="str">
        <f t="shared" si="134"/>
        <v/>
      </c>
      <c r="AY407" s="18" t="str">
        <f t="shared" si="135"/>
        <v/>
      </c>
      <c r="AZ407" s="19"/>
      <c r="BO407" s="62" t="str">
        <f t="shared" si="142"/>
        <v/>
      </c>
      <c r="BP407" s="62" t="str">
        <f t="shared" si="143"/>
        <v/>
      </c>
      <c r="BQ407" s="62" t="str">
        <f t="shared" si="144"/>
        <v/>
      </c>
      <c r="BR407" s="62" t="str">
        <f t="shared" si="145"/>
        <v/>
      </c>
      <c r="BS407" s="62" t="str">
        <f t="shared" si="146"/>
        <v/>
      </c>
      <c r="BT407" s="62" t="str">
        <f t="shared" si="147"/>
        <v/>
      </c>
      <c r="BU407" s="62" t="str">
        <f t="shared" si="148"/>
        <v/>
      </c>
      <c r="BV407" s="62" t="str">
        <f t="shared" si="149"/>
        <v/>
      </c>
      <c r="BW407" s="62" t="str">
        <f t="shared" si="150"/>
        <v/>
      </c>
    </row>
    <row r="408" spans="1:75" s="13" customFormat="1" ht="38.25" customHeight="1" thickBot="1">
      <c r="A408" s="49">
        <f t="shared" si="151"/>
        <v>0</v>
      </c>
      <c r="B408" s="49" t="str">
        <f t="shared" si="152"/>
        <v>1-25</v>
      </c>
      <c r="C408" s="34"/>
      <c r="D408" s="92" t="str">
        <f>$A408&amp;"-"&amp;$B408&amp;"-"&amp;TEXT(ROWS(D$5:D408),"000")</f>
        <v>0-1-25-404</v>
      </c>
      <c r="E408" s="4"/>
      <c r="F408" s="4"/>
      <c r="G408" s="4"/>
      <c r="H408" s="4"/>
      <c r="I408" s="27"/>
      <c r="J408" s="4"/>
      <c r="K408" s="4"/>
      <c r="L408" s="4"/>
      <c r="M408" s="4"/>
      <c r="N408" s="57"/>
      <c r="O408" s="61"/>
      <c r="P408" s="63"/>
      <c r="Q408" s="68"/>
      <c r="R408" s="68"/>
      <c r="S408" s="68"/>
      <c r="T408" s="68"/>
      <c r="U408" s="70"/>
      <c r="V408" s="70"/>
      <c r="W408" s="70"/>
      <c r="X408" s="70"/>
      <c r="Y408" s="70"/>
      <c r="Z408" s="70"/>
      <c r="AA408" s="70"/>
      <c r="AB408" s="70"/>
      <c r="AC408" s="62" t="str">
        <f t="shared" si="136"/>
        <v/>
      </c>
      <c r="AD408" s="62" t="str">
        <f t="shared" si="137"/>
        <v/>
      </c>
      <c r="AE408" s="62" t="str">
        <f t="shared" si="138"/>
        <v/>
      </c>
      <c r="AF408" s="62" t="str">
        <f t="shared" si="139"/>
        <v/>
      </c>
      <c r="AG408" s="62" t="str">
        <f t="shared" si="140"/>
        <v/>
      </c>
      <c r="AH408" s="63" t="str">
        <f>IF(AG408&lt;'Patient Data'!$AS$4,"Labs complete w/in 45 minutes","")</f>
        <v/>
      </c>
      <c r="AI408" s="62" t="str">
        <f t="shared" si="141"/>
        <v/>
      </c>
      <c r="AJ408" s="63" t="str">
        <f>IF(AI408&lt;'Patient Data'!$AU$4,"tPA w/in 60 minutes","")</f>
        <v/>
      </c>
      <c r="AK408" s="63" t="str">
        <f>IF(AY408&lt;'Patient Data'!$AY$4,"tPA w/in 3 hours","")</f>
        <v/>
      </c>
      <c r="AL408" s="63" t="str">
        <f>IF(AR408&lt;'Patient Data'!$AR$4,"LSN within 3.5 hours","")</f>
        <v/>
      </c>
      <c r="AM408" s="63" t="str">
        <f t="shared" si="132"/>
        <v>-0-0-1-25-404</v>
      </c>
      <c r="AR408" s="18" t="str">
        <f t="shared" si="133"/>
        <v/>
      </c>
      <c r="AS408" s="18" t="str">
        <f>IF(L408="","",AG408-'Patient Data'!$AS$4)</f>
        <v/>
      </c>
      <c r="AT408" s="19"/>
      <c r="AU408" s="18" t="str">
        <f>IF(M408="","",AI408-'Patient Data'!$AU$4)</f>
        <v/>
      </c>
      <c r="AW408" s="19"/>
      <c r="AX408" s="18" t="str">
        <f t="shared" si="134"/>
        <v/>
      </c>
      <c r="AY408" s="18" t="str">
        <f t="shared" si="135"/>
        <v/>
      </c>
      <c r="AZ408" s="19"/>
      <c r="BO408" s="62" t="str">
        <f t="shared" si="142"/>
        <v/>
      </c>
      <c r="BP408" s="62" t="str">
        <f t="shared" si="143"/>
        <v/>
      </c>
      <c r="BQ408" s="62" t="str">
        <f t="shared" si="144"/>
        <v/>
      </c>
      <c r="BR408" s="62" t="str">
        <f t="shared" si="145"/>
        <v/>
      </c>
      <c r="BS408" s="62" t="str">
        <f t="shared" si="146"/>
        <v/>
      </c>
      <c r="BT408" s="62" t="str">
        <f t="shared" si="147"/>
        <v/>
      </c>
      <c r="BU408" s="62" t="str">
        <f t="shared" si="148"/>
        <v/>
      </c>
      <c r="BV408" s="62" t="str">
        <f t="shared" si="149"/>
        <v/>
      </c>
      <c r="BW408" s="62" t="str">
        <f t="shared" si="150"/>
        <v/>
      </c>
    </row>
    <row r="409" spans="1:75" s="13" customFormat="1" ht="38.25" customHeight="1" thickBot="1">
      <c r="A409" s="49">
        <f t="shared" si="151"/>
        <v>0</v>
      </c>
      <c r="B409" s="49" t="str">
        <f t="shared" si="152"/>
        <v>1-25</v>
      </c>
      <c r="C409" s="34"/>
      <c r="D409" s="92" t="str">
        <f>$A409&amp;"-"&amp;$B409&amp;"-"&amp;TEXT(ROWS(D$5:D409),"000")</f>
        <v>0-1-25-405</v>
      </c>
      <c r="E409" s="4"/>
      <c r="F409" s="4"/>
      <c r="G409" s="4"/>
      <c r="H409" s="4"/>
      <c r="I409" s="27"/>
      <c r="J409" s="4"/>
      <c r="K409" s="4"/>
      <c r="L409" s="4"/>
      <c r="M409" s="4"/>
      <c r="N409" s="57"/>
      <c r="O409" s="61"/>
      <c r="P409" s="63"/>
      <c r="Q409" s="68"/>
      <c r="R409" s="68"/>
      <c r="S409" s="68"/>
      <c r="T409" s="68"/>
      <c r="U409" s="70"/>
      <c r="V409" s="70"/>
      <c r="W409" s="70"/>
      <c r="X409" s="70"/>
      <c r="Y409" s="70"/>
      <c r="Z409" s="70"/>
      <c r="AA409" s="70"/>
      <c r="AB409" s="70"/>
      <c r="AC409" s="62" t="str">
        <f t="shared" si="136"/>
        <v/>
      </c>
      <c r="AD409" s="62" t="str">
        <f t="shared" si="137"/>
        <v/>
      </c>
      <c r="AE409" s="62" t="str">
        <f t="shared" si="138"/>
        <v/>
      </c>
      <c r="AF409" s="62" t="str">
        <f t="shared" si="139"/>
        <v/>
      </c>
      <c r="AG409" s="62" t="str">
        <f t="shared" si="140"/>
        <v/>
      </c>
      <c r="AH409" s="63" t="str">
        <f>IF(AG409&lt;'Patient Data'!$AS$4,"Labs complete w/in 45 minutes","")</f>
        <v/>
      </c>
      <c r="AI409" s="62" t="str">
        <f t="shared" si="141"/>
        <v/>
      </c>
      <c r="AJ409" s="63" t="str">
        <f>IF(AI409&lt;'Patient Data'!$AU$4,"tPA w/in 60 minutes","")</f>
        <v/>
      </c>
      <c r="AK409" s="63" t="str">
        <f>IF(AY409&lt;'Patient Data'!$AY$4,"tPA w/in 3 hours","")</f>
        <v/>
      </c>
      <c r="AL409" s="63" t="str">
        <f>IF(AR409&lt;'Patient Data'!$AR$4,"LSN within 3.5 hours","")</f>
        <v/>
      </c>
      <c r="AM409" s="63" t="str">
        <f t="shared" si="132"/>
        <v>-0-0-1-25-405</v>
      </c>
      <c r="AR409" s="18" t="str">
        <f t="shared" si="133"/>
        <v/>
      </c>
      <c r="AS409" s="18" t="str">
        <f>IF(L409="","",AG409-'Patient Data'!$AS$4)</f>
        <v/>
      </c>
      <c r="AT409" s="19"/>
      <c r="AU409" s="18" t="str">
        <f>IF(M409="","",AI409-'Patient Data'!$AU$4)</f>
        <v/>
      </c>
      <c r="AW409" s="19"/>
      <c r="AX409" s="18" t="str">
        <f t="shared" si="134"/>
        <v/>
      </c>
      <c r="AY409" s="18" t="str">
        <f t="shared" si="135"/>
        <v/>
      </c>
      <c r="AZ409" s="19"/>
      <c r="BO409" s="62" t="str">
        <f t="shared" si="142"/>
        <v/>
      </c>
      <c r="BP409" s="62" t="str">
        <f t="shared" si="143"/>
        <v/>
      </c>
      <c r="BQ409" s="62" t="str">
        <f t="shared" si="144"/>
        <v/>
      </c>
      <c r="BR409" s="62" t="str">
        <f t="shared" si="145"/>
        <v/>
      </c>
      <c r="BS409" s="62" t="str">
        <f t="shared" si="146"/>
        <v/>
      </c>
      <c r="BT409" s="62" t="str">
        <f t="shared" si="147"/>
        <v/>
      </c>
      <c r="BU409" s="62" t="str">
        <f t="shared" si="148"/>
        <v/>
      </c>
      <c r="BV409" s="62" t="str">
        <f t="shared" si="149"/>
        <v/>
      </c>
      <c r="BW409" s="62" t="str">
        <f t="shared" si="150"/>
        <v/>
      </c>
    </row>
    <row r="410" spans="1:75" s="13" customFormat="1" ht="38.25" customHeight="1" thickBot="1">
      <c r="A410" s="49">
        <f t="shared" si="151"/>
        <v>0</v>
      </c>
      <c r="B410" s="49" t="str">
        <f t="shared" si="152"/>
        <v>1-25</v>
      </c>
      <c r="C410" s="34"/>
      <c r="D410" s="92" t="str">
        <f>$A410&amp;"-"&amp;$B410&amp;"-"&amp;TEXT(ROWS(D$5:D410),"000")</f>
        <v>0-1-25-406</v>
      </c>
      <c r="E410" s="4"/>
      <c r="F410" s="4"/>
      <c r="G410" s="4"/>
      <c r="H410" s="4"/>
      <c r="I410" s="27"/>
      <c r="J410" s="4"/>
      <c r="K410" s="4"/>
      <c r="L410" s="4"/>
      <c r="M410" s="4"/>
      <c r="N410" s="57"/>
      <c r="O410" s="61"/>
      <c r="P410" s="63"/>
      <c r="Q410" s="68"/>
      <c r="R410" s="68"/>
      <c r="S410" s="68"/>
      <c r="T410" s="68"/>
      <c r="U410" s="70"/>
      <c r="V410" s="70"/>
      <c r="W410" s="70"/>
      <c r="X410" s="70"/>
      <c r="Y410" s="70"/>
      <c r="Z410" s="70"/>
      <c r="AA410" s="70"/>
      <c r="AB410" s="70"/>
      <c r="AC410" s="62" t="str">
        <f t="shared" si="136"/>
        <v/>
      </c>
      <c r="AD410" s="62" t="str">
        <f t="shared" si="137"/>
        <v/>
      </c>
      <c r="AE410" s="62" t="str">
        <f t="shared" si="138"/>
        <v/>
      </c>
      <c r="AF410" s="62" t="str">
        <f t="shared" si="139"/>
        <v/>
      </c>
      <c r="AG410" s="62" t="str">
        <f t="shared" si="140"/>
        <v/>
      </c>
      <c r="AH410" s="63" t="str">
        <f>IF(AG410&lt;'Patient Data'!$AS$4,"Labs complete w/in 45 minutes","")</f>
        <v/>
      </c>
      <c r="AI410" s="62" t="str">
        <f t="shared" si="141"/>
        <v/>
      </c>
      <c r="AJ410" s="63" t="str">
        <f>IF(AI410&lt;'Patient Data'!$AU$4,"tPA w/in 60 minutes","")</f>
        <v/>
      </c>
      <c r="AK410" s="63" t="str">
        <f>IF(AY410&lt;'Patient Data'!$AY$4,"tPA w/in 3 hours","")</f>
        <v/>
      </c>
      <c r="AL410" s="63" t="str">
        <f>IF(AR410&lt;'Patient Data'!$AR$4,"LSN within 3.5 hours","")</f>
        <v/>
      </c>
      <c r="AM410" s="63" t="str">
        <f t="shared" si="132"/>
        <v>-0-0-1-25-406</v>
      </c>
      <c r="AR410" s="18" t="str">
        <f t="shared" si="133"/>
        <v/>
      </c>
      <c r="AS410" s="18" t="str">
        <f>IF(L410="","",AG410-'Patient Data'!$AS$4)</f>
        <v/>
      </c>
      <c r="AT410" s="19"/>
      <c r="AU410" s="18" t="str">
        <f>IF(M410="","",AI410-'Patient Data'!$AU$4)</f>
        <v/>
      </c>
      <c r="AW410" s="19"/>
      <c r="AX410" s="18" t="str">
        <f t="shared" si="134"/>
        <v/>
      </c>
      <c r="AY410" s="18" t="str">
        <f t="shared" si="135"/>
        <v/>
      </c>
      <c r="AZ410" s="19"/>
      <c r="BO410" s="62" t="str">
        <f t="shared" si="142"/>
        <v/>
      </c>
      <c r="BP410" s="62" t="str">
        <f t="shared" si="143"/>
        <v/>
      </c>
      <c r="BQ410" s="62" t="str">
        <f t="shared" si="144"/>
        <v/>
      </c>
      <c r="BR410" s="62" t="str">
        <f t="shared" si="145"/>
        <v/>
      </c>
      <c r="BS410" s="62" t="str">
        <f t="shared" si="146"/>
        <v/>
      </c>
      <c r="BT410" s="62" t="str">
        <f t="shared" si="147"/>
        <v/>
      </c>
      <c r="BU410" s="62" t="str">
        <f t="shared" si="148"/>
        <v/>
      </c>
      <c r="BV410" s="62" t="str">
        <f t="shared" si="149"/>
        <v/>
      </c>
      <c r="BW410" s="62" t="str">
        <f t="shared" si="150"/>
        <v/>
      </c>
    </row>
    <row r="411" spans="1:75" s="13" customFormat="1" ht="38.25" customHeight="1" thickBot="1">
      <c r="A411" s="49">
        <f t="shared" si="151"/>
        <v>0</v>
      </c>
      <c r="B411" s="49" t="str">
        <f t="shared" si="152"/>
        <v>1-25</v>
      </c>
      <c r="C411" s="34"/>
      <c r="D411" s="92" t="str">
        <f>$A411&amp;"-"&amp;$B411&amp;"-"&amp;TEXT(ROWS(D$5:D411),"000")</f>
        <v>0-1-25-407</v>
      </c>
      <c r="E411" s="4"/>
      <c r="F411" s="4"/>
      <c r="G411" s="4"/>
      <c r="H411" s="4"/>
      <c r="I411" s="27"/>
      <c r="J411" s="4"/>
      <c r="K411" s="4"/>
      <c r="L411" s="4"/>
      <c r="M411" s="4"/>
      <c r="N411" s="57"/>
      <c r="O411" s="61"/>
      <c r="P411" s="63"/>
      <c r="Q411" s="68"/>
      <c r="R411" s="68"/>
      <c r="S411" s="68"/>
      <c r="T411" s="68"/>
      <c r="U411" s="70"/>
      <c r="V411" s="70"/>
      <c r="W411" s="70"/>
      <c r="X411" s="70"/>
      <c r="Y411" s="70"/>
      <c r="Z411" s="70"/>
      <c r="AA411" s="70"/>
      <c r="AB411" s="70"/>
      <c r="AC411" s="62" t="str">
        <f t="shared" si="136"/>
        <v/>
      </c>
      <c r="AD411" s="62" t="str">
        <f t="shared" si="137"/>
        <v/>
      </c>
      <c r="AE411" s="62" t="str">
        <f t="shared" si="138"/>
        <v/>
      </c>
      <c r="AF411" s="62" t="str">
        <f t="shared" si="139"/>
        <v/>
      </c>
      <c r="AG411" s="62" t="str">
        <f t="shared" si="140"/>
        <v/>
      </c>
      <c r="AH411" s="63" t="str">
        <f>IF(AG411&lt;'Patient Data'!$AS$4,"Labs complete w/in 45 minutes","")</f>
        <v/>
      </c>
      <c r="AI411" s="62" t="str">
        <f t="shared" si="141"/>
        <v/>
      </c>
      <c r="AJ411" s="63" t="str">
        <f>IF(AI411&lt;'Patient Data'!$AU$4,"tPA w/in 60 minutes","")</f>
        <v/>
      </c>
      <c r="AK411" s="63" t="str">
        <f>IF(AY411&lt;'Patient Data'!$AY$4,"tPA w/in 3 hours","")</f>
        <v/>
      </c>
      <c r="AL411" s="63" t="str">
        <f>IF(AR411&lt;'Patient Data'!$AR$4,"LSN within 3.5 hours","")</f>
        <v/>
      </c>
      <c r="AM411" s="63" t="str">
        <f t="shared" si="132"/>
        <v>-0-0-1-25-407</v>
      </c>
      <c r="AR411" s="18" t="str">
        <f t="shared" si="133"/>
        <v/>
      </c>
      <c r="AS411" s="18" t="str">
        <f>IF(L411="","",AG411-'Patient Data'!$AS$4)</f>
        <v/>
      </c>
      <c r="AT411" s="19"/>
      <c r="AU411" s="18" t="str">
        <f>IF(M411="","",AI411-'Patient Data'!$AU$4)</f>
        <v/>
      </c>
      <c r="AW411" s="19"/>
      <c r="AX411" s="18" t="str">
        <f t="shared" si="134"/>
        <v/>
      </c>
      <c r="AY411" s="18" t="str">
        <f t="shared" si="135"/>
        <v/>
      </c>
      <c r="AZ411" s="19"/>
      <c r="BO411" s="62" t="str">
        <f t="shared" si="142"/>
        <v/>
      </c>
      <c r="BP411" s="62" t="str">
        <f t="shared" si="143"/>
        <v/>
      </c>
      <c r="BQ411" s="62" t="str">
        <f t="shared" si="144"/>
        <v/>
      </c>
      <c r="BR411" s="62" t="str">
        <f t="shared" si="145"/>
        <v/>
      </c>
      <c r="BS411" s="62" t="str">
        <f t="shared" si="146"/>
        <v/>
      </c>
      <c r="BT411" s="62" t="str">
        <f t="shared" si="147"/>
        <v/>
      </c>
      <c r="BU411" s="62" t="str">
        <f t="shared" si="148"/>
        <v/>
      </c>
      <c r="BV411" s="62" t="str">
        <f t="shared" si="149"/>
        <v/>
      </c>
      <c r="BW411" s="62" t="str">
        <f t="shared" si="150"/>
        <v/>
      </c>
    </row>
    <row r="412" spans="1:75" s="13" customFormat="1" ht="38.25" customHeight="1" thickBot="1">
      <c r="A412" s="49">
        <f t="shared" si="151"/>
        <v>0</v>
      </c>
      <c r="B412" s="49" t="str">
        <f t="shared" si="152"/>
        <v>1-25</v>
      </c>
      <c r="C412" s="34"/>
      <c r="D412" s="92" t="str">
        <f>$A412&amp;"-"&amp;$B412&amp;"-"&amp;TEXT(ROWS(D$5:D412),"000")</f>
        <v>0-1-25-408</v>
      </c>
      <c r="E412" s="4"/>
      <c r="F412" s="4"/>
      <c r="G412" s="4"/>
      <c r="H412" s="4"/>
      <c r="I412" s="27"/>
      <c r="J412" s="4"/>
      <c r="K412" s="4"/>
      <c r="L412" s="4"/>
      <c r="M412" s="4"/>
      <c r="N412" s="57"/>
      <c r="O412" s="61"/>
      <c r="P412" s="63"/>
      <c r="Q412" s="68"/>
      <c r="R412" s="68"/>
      <c r="S412" s="68"/>
      <c r="T412" s="68"/>
      <c r="U412" s="70"/>
      <c r="V412" s="70"/>
      <c r="W412" s="70"/>
      <c r="X412" s="70"/>
      <c r="Y412" s="70"/>
      <c r="Z412" s="70"/>
      <c r="AA412" s="70"/>
      <c r="AB412" s="70"/>
      <c r="AC412" s="62" t="str">
        <f t="shared" si="136"/>
        <v/>
      </c>
      <c r="AD412" s="62" t="str">
        <f t="shared" si="137"/>
        <v/>
      </c>
      <c r="AE412" s="62" t="str">
        <f t="shared" si="138"/>
        <v/>
      </c>
      <c r="AF412" s="62" t="str">
        <f t="shared" si="139"/>
        <v/>
      </c>
      <c r="AG412" s="62" t="str">
        <f t="shared" si="140"/>
        <v/>
      </c>
      <c r="AH412" s="63" t="str">
        <f>IF(AG412&lt;'Patient Data'!$AS$4,"Labs complete w/in 45 minutes","")</f>
        <v/>
      </c>
      <c r="AI412" s="62" t="str">
        <f t="shared" si="141"/>
        <v/>
      </c>
      <c r="AJ412" s="63" t="str">
        <f>IF(AI412&lt;'Patient Data'!$AU$4,"tPA w/in 60 minutes","")</f>
        <v/>
      </c>
      <c r="AK412" s="63" t="str">
        <f>IF(AY412&lt;'Patient Data'!$AY$4,"tPA w/in 3 hours","")</f>
        <v/>
      </c>
      <c r="AL412" s="63" t="str">
        <f>IF(AR412&lt;'Patient Data'!$AR$4,"LSN within 3.5 hours","")</f>
        <v/>
      </c>
      <c r="AM412" s="63" t="str">
        <f t="shared" si="132"/>
        <v>-0-0-1-25-408</v>
      </c>
      <c r="AR412" s="18" t="str">
        <f t="shared" si="133"/>
        <v/>
      </c>
      <c r="AS412" s="18" t="str">
        <f>IF(L412="","",AG412-'Patient Data'!$AS$4)</f>
        <v/>
      </c>
      <c r="AT412" s="19"/>
      <c r="AU412" s="18" t="str">
        <f>IF(M412="","",AI412-'Patient Data'!$AU$4)</f>
        <v/>
      </c>
      <c r="AW412" s="19"/>
      <c r="AX412" s="18" t="str">
        <f t="shared" si="134"/>
        <v/>
      </c>
      <c r="AY412" s="18" t="str">
        <f t="shared" si="135"/>
        <v/>
      </c>
      <c r="AZ412" s="19"/>
      <c r="BO412" s="62" t="str">
        <f t="shared" si="142"/>
        <v/>
      </c>
      <c r="BP412" s="62" t="str">
        <f t="shared" si="143"/>
        <v/>
      </c>
      <c r="BQ412" s="62" t="str">
        <f t="shared" si="144"/>
        <v/>
      </c>
      <c r="BR412" s="62" t="str">
        <f t="shared" si="145"/>
        <v/>
      </c>
      <c r="BS412" s="62" t="str">
        <f t="shared" si="146"/>
        <v/>
      </c>
      <c r="BT412" s="62" t="str">
        <f t="shared" si="147"/>
        <v/>
      </c>
      <c r="BU412" s="62" t="str">
        <f t="shared" si="148"/>
        <v/>
      </c>
      <c r="BV412" s="62" t="str">
        <f t="shared" si="149"/>
        <v/>
      </c>
      <c r="BW412" s="62" t="str">
        <f t="shared" si="150"/>
        <v/>
      </c>
    </row>
    <row r="413" spans="1:75" s="13" customFormat="1" ht="38.25" customHeight="1" thickBot="1">
      <c r="A413" s="49">
        <f t="shared" si="151"/>
        <v>0</v>
      </c>
      <c r="B413" s="49" t="str">
        <f t="shared" si="152"/>
        <v>1-25</v>
      </c>
      <c r="C413" s="34"/>
      <c r="D413" s="92" t="str">
        <f>$A413&amp;"-"&amp;$B413&amp;"-"&amp;TEXT(ROWS(D$5:D413),"000")</f>
        <v>0-1-25-409</v>
      </c>
      <c r="E413" s="4"/>
      <c r="F413" s="4"/>
      <c r="G413" s="4"/>
      <c r="H413" s="4"/>
      <c r="I413" s="27"/>
      <c r="J413" s="4"/>
      <c r="K413" s="4"/>
      <c r="L413" s="4"/>
      <c r="M413" s="4"/>
      <c r="N413" s="57"/>
      <c r="O413" s="61"/>
      <c r="P413" s="63"/>
      <c r="Q413" s="68"/>
      <c r="R413" s="68"/>
      <c r="S413" s="68"/>
      <c r="T413" s="68"/>
      <c r="U413" s="70"/>
      <c r="V413" s="70"/>
      <c r="W413" s="70"/>
      <c r="X413" s="70"/>
      <c r="Y413" s="70"/>
      <c r="Z413" s="70"/>
      <c r="AA413" s="70"/>
      <c r="AB413" s="70"/>
      <c r="AC413" s="62" t="str">
        <f t="shared" si="136"/>
        <v/>
      </c>
      <c r="AD413" s="62" t="str">
        <f t="shared" si="137"/>
        <v/>
      </c>
      <c r="AE413" s="62" t="str">
        <f t="shared" si="138"/>
        <v/>
      </c>
      <c r="AF413" s="62" t="str">
        <f t="shared" si="139"/>
        <v/>
      </c>
      <c r="AG413" s="62" t="str">
        <f t="shared" si="140"/>
        <v/>
      </c>
      <c r="AH413" s="63" t="str">
        <f>IF(AG413&lt;'Patient Data'!$AS$4,"Labs complete w/in 45 minutes","")</f>
        <v/>
      </c>
      <c r="AI413" s="62" t="str">
        <f t="shared" si="141"/>
        <v/>
      </c>
      <c r="AJ413" s="63" t="str">
        <f>IF(AI413&lt;'Patient Data'!$AU$4,"tPA w/in 60 minutes","")</f>
        <v/>
      </c>
      <c r="AK413" s="63" t="str">
        <f>IF(AY413&lt;'Patient Data'!$AY$4,"tPA w/in 3 hours","")</f>
        <v/>
      </c>
      <c r="AL413" s="63" t="str">
        <f>IF(AR413&lt;'Patient Data'!$AR$4,"LSN within 3.5 hours","")</f>
        <v/>
      </c>
      <c r="AM413" s="63" t="str">
        <f t="shared" si="132"/>
        <v>-0-0-1-25-409</v>
      </c>
      <c r="AR413" s="18" t="str">
        <f t="shared" si="133"/>
        <v/>
      </c>
      <c r="AS413" s="18" t="str">
        <f>IF(L413="","",AG413-'Patient Data'!$AS$4)</f>
        <v/>
      </c>
      <c r="AT413" s="19"/>
      <c r="AU413" s="18" t="str">
        <f>IF(M413="","",AI413-'Patient Data'!$AU$4)</f>
        <v/>
      </c>
      <c r="AW413" s="19"/>
      <c r="AX413" s="18" t="str">
        <f t="shared" si="134"/>
        <v/>
      </c>
      <c r="AY413" s="18" t="str">
        <f t="shared" si="135"/>
        <v/>
      </c>
      <c r="AZ413" s="19"/>
      <c r="BO413" s="62" t="str">
        <f t="shared" si="142"/>
        <v/>
      </c>
      <c r="BP413" s="62" t="str">
        <f t="shared" si="143"/>
        <v/>
      </c>
      <c r="BQ413" s="62" t="str">
        <f t="shared" si="144"/>
        <v/>
      </c>
      <c r="BR413" s="62" t="str">
        <f t="shared" si="145"/>
        <v/>
      </c>
      <c r="BS413" s="62" t="str">
        <f t="shared" si="146"/>
        <v/>
      </c>
      <c r="BT413" s="62" t="str">
        <f t="shared" si="147"/>
        <v/>
      </c>
      <c r="BU413" s="62" t="str">
        <f t="shared" si="148"/>
        <v/>
      </c>
      <c r="BV413" s="62" t="str">
        <f t="shared" si="149"/>
        <v/>
      </c>
      <c r="BW413" s="62" t="str">
        <f t="shared" si="150"/>
        <v/>
      </c>
    </row>
    <row r="414" spans="1:75" s="13" customFormat="1" ht="38.25" customHeight="1" thickBot="1">
      <c r="A414" s="49">
        <f t="shared" si="151"/>
        <v>0</v>
      </c>
      <c r="B414" s="49" t="str">
        <f t="shared" si="152"/>
        <v>1-25</v>
      </c>
      <c r="C414" s="34"/>
      <c r="D414" s="92" t="str">
        <f>$A414&amp;"-"&amp;$B414&amp;"-"&amp;TEXT(ROWS(D$5:D414),"000")</f>
        <v>0-1-25-410</v>
      </c>
      <c r="E414" s="4"/>
      <c r="F414" s="4"/>
      <c r="G414" s="4"/>
      <c r="H414" s="4"/>
      <c r="I414" s="27"/>
      <c r="J414" s="4"/>
      <c r="K414" s="4"/>
      <c r="L414" s="4"/>
      <c r="M414" s="4"/>
      <c r="N414" s="57"/>
      <c r="O414" s="61"/>
      <c r="P414" s="63"/>
      <c r="Q414" s="68"/>
      <c r="R414" s="68"/>
      <c r="S414" s="68"/>
      <c r="T414" s="68"/>
      <c r="U414" s="70"/>
      <c r="V414" s="70"/>
      <c r="W414" s="70"/>
      <c r="X414" s="70"/>
      <c r="Y414" s="70"/>
      <c r="Z414" s="70"/>
      <c r="AA414" s="70"/>
      <c r="AB414" s="70"/>
      <c r="AC414" s="62" t="str">
        <f t="shared" si="136"/>
        <v/>
      </c>
      <c r="AD414" s="62" t="str">
        <f t="shared" si="137"/>
        <v/>
      </c>
      <c r="AE414" s="62" t="str">
        <f t="shared" si="138"/>
        <v/>
      </c>
      <c r="AF414" s="62" t="str">
        <f t="shared" si="139"/>
        <v/>
      </c>
      <c r="AG414" s="62" t="str">
        <f t="shared" si="140"/>
        <v/>
      </c>
      <c r="AH414" s="63" t="str">
        <f>IF(AG414&lt;'Patient Data'!$AS$4,"Labs complete w/in 45 minutes","")</f>
        <v/>
      </c>
      <c r="AI414" s="62" t="str">
        <f t="shared" si="141"/>
        <v/>
      </c>
      <c r="AJ414" s="63" t="str">
        <f>IF(AI414&lt;'Patient Data'!$AU$4,"tPA w/in 60 minutes","")</f>
        <v/>
      </c>
      <c r="AK414" s="63" t="str">
        <f>IF(AY414&lt;'Patient Data'!$AY$4,"tPA w/in 3 hours","")</f>
        <v/>
      </c>
      <c r="AL414" s="63" t="str">
        <f>IF(AR414&lt;'Patient Data'!$AR$4,"LSN within 3.5 hours","")</f>
        <v/>
      </c>
      <c r="AM414" s="63" t="str">
        <f t="shared" si="132"/>
        <v>-0-0-1-25-410</v>
      </c>
      <c r="AR414" s="18" t="str">
        <f t="shared" si="133"/>
        <v/>
      </c>
      <c r="AS414" s="18" t="str">
        <f>IF(L414="","",AG414-'Patient Data'!$AS$4)</f>
        <v/>
      </c>
      <c r="AT414" s="19"/>
      <c r="AU414" s="18" t="str">
        <f>IF(M414="","",AI414-'Patient Data'!$AU$4)</f>
        <v/>
      </c>
      <c r="AW414" s="19"/>
      <c r="AX414" s="18" t="str">
        <f t="shared" si="134"/>
        <v/>
      </c>
      <c r="AY414" s="18" t="str">
        <f t="shared" si="135"/>
        <v/>
      </c>
      <c r="AZ414" s="19"/>
      <c r="BO414" s="62" t="str">
        <f t="shared" si="142"/>
        <v/>
      </c>
      <c r="BP414" s="62" t="str">
        <f t="shared" si="143"/>
        <v/>
      </c>
      <c r="BQ414" s="62" t="str">
        <f t="shared" si="144"/>
        <v/>
      </c>
      <c r="BR414" s="62" t="str">
        <f t="shared" si="145"/>
        <v/>
      </c>
      <c r="BS414" s="62" t="str">
        <f t="shared" si="146"/>
        <v/>
      </c>
      <c r="BT414" s="62" t="str">
        <f t="shared" si="147"/>
        <v/>
      </c>
      <c r="BU414" s="62" t="str">
        <f t="shared" si="148"/>
        <v/>
      </c>
      <c r="BV414" s="62" t="str">
        <f t="shared" si="149"/>
        <v/>
      </c>
      <c r="BW414" s="62" t="str">
        <f t="shared" si="150"/>
        <v/>
      </c>
    </row>
    <row r="415" spans="1:75" s="13" customFormat="1" ht="38.25" customHeight="1" thickBot="1">
      <c r="A415" s="49">
        <f t="shared" si="151"/>
        <v>0</v>
      </c>
      <c r="B415" s="49" t="str">
        <f t="shared" si="152"/>
        <v>1-25</v>
      </c>
      <c r="C415" s="34"/>
      <c r="D415" s="92" t="str">
        <f>$A415&amp;"-"&amp;$B415&amp;"-"&amp;TEXT(ROWS(D$5:D415),"000")</f>
        <v>0-1-25-411</v>
      </c>
      <c r="E415" s="4"/>
      <c r="F415" s="4"/>
      <c r="G415" s="4"/>
      <c r="H415" s="4"/>
      <c r="I415" s="27"/>
      <c r="J415" s="4"/>
      <c r="K415" s="4"/>
      <c r="L415" s="4"/>
      <c r="M415" s="4"/>
      <c r="N415" s="57"/>
      <c r="O415" s="61"/>
      <c r="P415" s="63"/>
      <c r="Q415" s="68"/>
      <c r="R415" s="68"/>
      <c r="S415" s="68"/>
      <c r="T415" s="68"/>
      <c r="U415" s="70"/>
      <c r="V415" s="70"/>
      <c r="W415" s="70"/>
      <c r="X415" s="70"/>
      <c r="Y415" s="70"/>
      <c r="Z415" s="70"/>
      <c r="AA415" s="70"/>
      <c r="AB415" s="70"/>
      <c r="AC415" s="62" t="str">
        <f t="shared" si="136"/>
        <v/>
      </c>
      <c r="AD415" s="62" t="str">
        <f t="shared" si="137"/>
        <v/>
      </c>
      <c r="AE415" s="62" t="str">
        <f t="shared" si="138"/>
        <v/>
      </c>
      <c r="AF415" s="62" t="str">
        <f t="shared" si="139"/>
        <v/>
      </c>
      <c r="AG415" s="62" t="str">
        <f t="shared" si="140"/>
        <v/>
      </c>
      <c r="AH415" s="63" t="str">
        <f>IF(AG415&lt;'Patient Data'!$AS$4,"Labs complete w/in 45 minutes","")</f>
        <v/>
      </c>
      <c r="AI415" s="62" t="str">
        <f t="shared" si="141"/>
        <v/>
      </c>
      <c r="AJ415" s="63" t="str">
        <f>IF(AI415&lt;'Patient Data'!$AU$4,"tPA w/in 60 minutes","")</f>
        <v/>
      </c>
      <c r="AK415" s="63" t="str">
        <f>IF(AY415&lt;'Patient Data'!$AY$4,"tPA w/in 3 hours","")</f>
        <v/>
      </c>
      <c r="AL415" s="63" t="str">
        <f>IF(AR415&lt;'Patient Data'!$AR$4,"LSN within 3.5 hours","")</f>
        <v/>
      </c>
      <c r="AM415" s="63" t="str">
        <f t="shared" si="132"/>
        <v>-0-0-1-25-411</v>
      </c>
      <c r="AR415" s="18" t="str">
        <f t="shared" si="133"/>
        <v/>
      </c>
      <c r="AS415" s="18" t="str">
        <f>IF(L415="","",AG415-'Patient Data'!$AS$4)</f>
        <v/>
      </c>
      <c r="AT415" s="19"/>
      <c r="AU415" s="18" t="str">
        <f>IF(M415="","",AI415-'Patient Data'!$AU$4)</f>
        <v/>
      </c>
      <c r="AW415" s="19"/>
      <c r="AX415" s="18" t="str">
        <f t="shared" si="134"/>
        <v/>
      </c>
      <c r="AY415" s="18" t="str">
        <f t="shared" si="135"/>
        <v/>
      </c>
      <c r="AZ415" s="19"/>
      <c r="BO415" s="62" t="str">
        <f t="shared" si="142"/>
        <v/>
      </c>
      <c r="BP415" s="62" t="str">
        <f t="shared" si="143"/>
        <v/>
      </c>
      <c r="BQ415" s="62" t="str">
        <f t="shared" si="144"/>
        <v/>
      </c>
      <c r="BR415" s="62" t="str">
        <f t="shared" si="145"/>
        <v/>
      </c>
      <c r="BS415" s="62" t="str">
        <f t="shared" si="146"/>
        <v/>
      </c>
      <c r="BT415" s="62" t="str">
        <f t="shared" si="147"/>
        <v/>
      </c>
      <c r="BU415" s="62" t="str">
        <f t="shared" si="148"/>
        <v/>
      </c>
      <c r="BV415" s="62" t="str">
        <f t="shared" si="149"/>
        <v/>
      </c>
      <c r="BW415" s="62" t="str">
        <f t="shared" si="150"/>
        <v/>
      </c>
    </row>
    <row r="416" spans="1:75" s="13" customFormat="1" ht="38.25" customHeight="1" thickBot="1">
      <c r="A416" s="49">
        <f t="shared" si="151"/>
        <v>0</v>
      </c>
      <c r="B416" s="49" t="str">
        <f t="shared" si="152"/>
        <v>1-25</v>
      </c>
      <c r="C416" s="34"/>
      <c r="D416" s="92" t="str">
        <f>$A416&amp;"-"&amp;$B416&amp;"-"&amp;TEXT(ROWS(D$5:D416),"000")</f>
        <v>0-1-25-412</v>
      </c>
      <c r="E416" s="4"/>
      <c r="F416" s="4"/>
      <c r="G416" s="4"/>
      <c r="H416" s="4"/>
      <c r="I416" s="27"/>
      <c r="J416" s="4"/>
      <c r="K416" s="4"/>
      <c r="L416" s="4"/>
      <c r="M416" s="4"/>
      <c r="N416" s="57"/>
      <c r="O416" s="61"/>
      <c r="P416" s="63"/>
      <c r="Q416" s="68"/>
      <c r="R416" s="68"/>
      <c r="S416" s="68"/>
      <c r="T416" s="68"/>
      <c r="U416" s="70"/>
      <c r="V416" s="70"/>
      <c r="W416" s="70"/>
      <c r="X416" s="70"/>
      <c r="Y416" s="70"/>
      <c r="Z416" s="70"/>
      <c r="AA416" s="70"/>
      <c r="AB416" s="70"/>
      <c r="AC416" s="62" t="str">
        <f t="shared" si="136"/>
        <v/>
      </c>
      <c r="AD416" s="62" t="str">
        <f t="shared" si="137"/>
        <v/>
      </c>
      <c r="AE416" s="62" t="str">
        <f t="shared" si="138"/>
        <v/>
      </c>
      <c r="AF416" s="62" t="str">
        <f t="shared" si="139"/>
        <v/>
      </c>
      <c r="AG416" s="62" t="str">
        <f t="shared" si="140"/>
        <v/>
      </c>
      <c r="AH416" s="63" t="str">
        <f>IF(AG416&lt;'Patient Data'!$AS$4,"Labs complete w/in 45 minutes","")</f>
        <v/>
      </c>
      <c r="AI416" s="62" t="str">
        <f t="shared" si="141"/>
        <v/>
      </c>
      <c r="AJ416" s="63" t="str">
        <f>IF(AI416&lt;'Patient Data'!$AU$4,"tPA w/in 60 minutes","")</f>
        <v/>
      </c>
      <c r="AK416" s="63" t="str">
        <f>IF(AY416&lt;'Patient Data'!$AY$4,"tPA w/in 3 hours","")</f>
        <v/>
      </c>
      <c r="AL416" s="63" t="str">
        <f>IF(AR416&lt;'Patient Data'!$AR$4,"LSN within 3.5 hours","")</f>
        <v/>
      </c>
      <c r="AM416" s="63" t="str">
        <f t="shared" si="132"/>
        <v>-0-0-1-25-412</v>
      </c>
      <c r="AR416" s="18" t="str">
        <f t="shared" si="133"/>
        <v/>
      </c>
      <c r="AS416" s="18" t="str">
        <f>IF(L416="","",AG416-'Patient Data'!$AS$4)</f>
        <v/>
      </c>
      <c r="AT416" s="19"/>
      <c r="AU416" s="18" t="str">
        <f>IF(M416="","",AI416-'Patient Data'!$AU$4)</f>
        <v/>
      </c>
      <c r="AW416" s="19"/>
      <c r="AX416" s="18" t="str">
        <f t="shared" si="134"/>
        <v/>
      </c>
      <c r="AY416" s="18" t="str">
        <f t="shared" si="135"/>
        <v/>
      </c>
      <c r="AZ416" s="19"/>
      <c r="BO416" s="62" t="str">
        <f t="shared" si="142"/>
        <v/>
      </c>
      <c r="BP416" s="62" t="str">
        <f t="shared" si="143"/>
        <v/>
      </c>
      <c r="BQ416" s="62" t="str">
        <f t="shared" si="144"/>
        <v/>
      </c>
      <c r="BR416" s="62" t="str">
        <f t="shared" si="145"/>
        <v/>
      </c>
      <c r="BS416" s="62" t="str">
        <f t="shared" si="146"/>
        <v/>
      </c>
      <c r="BT416" s="62" t="str">
        <f t="shared" si="147"/>
        <v/>
      </c>
      <c r="BU416" s="62" t="str">
        <f t="shared" si="148"/>
        <v/>
      </c>
      <c r="BV416" s="62" t="str">
        <f t="shared" si="149"/>
        <v/>
      </c>
      <c r="BW416" s="62" t="str">
        <f t="shared" si="150"/>
        <v/>
      </c>
    </row>
    <row r="417" spans="1:75" s="13" customFormat="1" ht="38.25" customHeight="1" thickBot="1">
      <c r="A417" s="49">
        <f t="shared" si="151"/>
        <v>0</v>
      </c>
      <c r="B417" s="49" t="str">
        <f t="shared" si="152"/>
        <v>1-25</v>
      </c>
      <c r="C417" s="34"/>
      <c r="D417" s="92" t="str">
        <f>$A417&amp;"-"&amp;$B417&amp;"-"&amp;TEXT(ROWS(D$5:D417),"000")</f>
        <v>0-1-25-413</v>
      </c>
      <c r="E417" s="4"/>
      <c r="F417" s="4"/>
      <c r="G417" s="4"/>
      <c r="H417" s="4"/>
      <c r="I417" s="27"/>
      <c r="J417" s="4"/>
      <c r="K417" s="4"/>
      <c r="L417" s="4"/>
      <c r="M417" s="4"/>
      <c r="N417" s="57"/>
      <c r="O417" s="61"/>
      <c r="P417" s="63"/>
      <c r="Q417" s="68"/>
      <c r="R417" s="68"/>
      <c r="S417" s="68"/>
      <c r="T417" s="68"/>
      <c r="U417" s="70"/>
      <c r="V417" s="70"/>
      <c r="W417" s="70"/>
      <c r="X417" s="70"/>
      <c r="Y417" s="70"/>
      <c r="Z417" s="70"/>
      <c r="AA417" s="70"/>
      <c r="AB417" s="70"/>
      <c r="AC417" s="62" t="str">
        <f t="shared" si="136"/>
        <v/>
      </c>
      <c r="AD417" s="62" t="str">
        <f t="shared" si="137"/>
        <v/>
      </c>
      <c r="AE417" s="62" t="str">
        <f t="shared" si="138"/>
        <v/>
      </c>
      <c r="AF417" s="62" t="str">
        <f t="shared" si="139"/>
        <v/>
      </c>
      <c r="AG417" s="62" t="str">
        <f t="shared" si="140"/>
        <v/>
      </c>
      <c r="AH417" s="63" t="str">
        <f>IF(AG417&lt;'Patient Data'!$AS$4,"Labs complete w/in 45 minutes","")</f>
        <v/>
      </c>
      <c r="AI417" s="62" t="str">
        <f t="shared" si="141"/>
        <v/>
      </c>
      <c r="AJ417" s="63" t="str">
        <f>IF(AI417&lt;'Patient Data'!$AU$4,"tPA w/in 60 minutes","")</f>
        <v/>
      </c>
      <c r="AK417" s="63" t="str">
        <f>IF(AY417&lt;'Patient Data'!$AY$4,"tPA w/in 3 hours","")</f>
        <v/>
      </c>
      <c r="AL417" s="63" t="str">
        <f>IF(AR417&lt;'Patient Data'!$AR$4,"LSN within 3.5 hours","")</f>
        <v/>
      </c>
      <c r="AM417" s="63" t="str">
        <f t="shared" si="132"/>
        <v>-0-0-1-25-413</v>
      </c>
      <c r="AR417" s="18" t="str">
        <f t="shared" si="133"/>
        <v/>
      </c>
      <c r="AS417" s="18" t="str">
        <f>IF(L417="","",AG417-'Patient Data'!$AS$4)</f>
        <v/>
      </c>
      <c r="AT417" s="19"/>
      <c r="AU417" s="18" t="str">
        <f>IF(M417="","",AI417-'Patient Data'!$AU$4)</f>
        <v/>
      </c>
      <c r="AW417" s="19"/>
      <c r="AX417" s="18" t="str">
        <f t="shared" si="134"/>
        <v/>
      </c>
      <c r="AY417" s="18" t="str">
        <f t="shared" si="135"/>
        <v/>
      </c>
      <c r="AZ417" s="19"/>
      <c r="BO417" s="62" t="str">
        <f t="shared" si="142"/>
        <v/>
      </c>
      <c r="BP417" s="62" t="str">
        <f t="shared" si="143"/>
        <v/>
      </c>
      <c r="BQ417" s="62" t="str">
        <f t="shared" si="144"/>
        <v/>
      </c>
      <c r="BR417" s="62" t="str">
        <f t="shared" si="145"/>
        <v/>
      </c>
      <c r="BS417" s="62" t="str">
        <f t="shared" si="146"/>
        <v/>
      </c>
      <c r="BT417" s="62" t="str">
        <f t="shared" si="147"/>
        <v/>
      </c>
      <c r="BU417" s="62" t="str">
        <f t="shared" si="148"/>
        <v/>
      </c>
      <c r="BV417" s="62" t="str">
        <f t="shared" si="149"/>
        <v/>
      </c>
      <c r="BW417" s="62" t="str">
        <f t="shared" si="150"/>
        <v/>
      </c>
    </row>
    <row r="418" spans="1:75" s="13" customFormat="1" ht="38.25" customHeight="1" thickBot="1">
      <c r="A418" s="49">
        <f t="shared" si="151"/>
        <v>0</v>
      </c>
      <c r="B418" s="49" t="str">
        <f t="shared" si="152"/>
        <v>1-25</v>
      </c>
      <c r="C418" s="34"/>
      <c r="D418" s="92" t="str">
        <f>$A418&amp;"-"&amp;$B418&amp;"-"&amp;TEXT(ROWS(D$5:D418),"000")</f>
        <v>0-1-25-414</v>
      </c>
      <c r="E418" s="4"/>
      <c r="F418" s="4"/>
      <c r="G418" s="4"/>
      <c r="H418" s="4"/>
      <c r="I418" s="27"/>
      <c r="J418" s="4"/>
      <c r="K418" s="4"/>
      <c r="L418" s="4"/>
      <c r="M418" s="4"/>
      <c r="N418" s="57"/>
      <c r="O418" s="61"/>
      <c r="P418" s="63"/>
      <c r="Q418" s="68"/>
      <c r="R418" s="68"/>
      <c r="S418" s="68"/>
      <c r="T418" s="68"/>
      <c r="U418" s="70"/>
      <c r="V418" s="70"/>
      <c r="W418" s="70"/>
      <c r="X418" s="70"/>
      <c r="Y418" s="70"/>
      <c r="Z418" s="70"/>
      <c r="AA418" s="70"/>
      <c r="AB418" s="70"/>
      <c r="AC418" s="62" t="str">
        <f t="shared" si="136"/>
        <v/>
      </c>
      <c r="AD418" s="62" t="str">
        <f t="shared" si="137"/>
        <v/>
      </c>
      <c r="AE418" s="62" t="str">
        <f t="shared" si="138"/>
        <v/>
      </c>
      <c r="AF418" s="62" t="str">
        <f t="shared" si="139"/>
        <v/>
      </c>
      <c r="AG418" s="62" t="str">
        <f t="shared" si="140"/>
        <v/>
      </c>
      <c r="AH418" s="63" t="str">
        <f>IF(AG418&lt;'Patient Data'!$AS$4,"Labs complete w/in 45 minutes","")</f>
        <v/>
      </c>
      <c r="AI418" s="62" t="str">
        <f t="shared" si="141"/>
        <v/>
      </c>
      <c r="AJ418" s="63" t="str">
        <f>IF(AI418&lt;'Patient Data'!$AU$4,"tPA w/in 60 minutes","")</f>
        <v/>
      </c>
      <c r="AK418" s="63" t="str">
        <f>IF(AY418&lt;'Patient Data'!$AY$4,"tPA w/in 3 hours","")</f>
        <v/>
      </c>
      <c r="AL418" s="63" t="str">
        <f>IF(AR418&lt;'Patient Data'!$AR$4,"LSN within 3.5 hours","")</f>
        <v/>
      </c>
      <c r="AM418" s="63" t="str">
        <f t="shared" si="132"/>
        <v>-0-0-1-25-414</v>
      </c>
      <c r="AR418" s="18" t="str">
        <f t="shared" si="133"/>
        <v/>
      </c>
      <c r="AS418" s="18" t="str">
        <f>IF(L418="","",AG418-'Patient Data'!$AS$4)</f>
        <v/>
      </c>
      <c r="AT418" s="19"/>
      <c r="AU418" s="18" t="str">
        <f>IF(M418="","",AI418-'Patient Data'!$AU$4)</f>
        <v/>
      </c>
      <c r="AW418" s="19"/>
      <c r="AX418" s="18" t="str">
        <f t="shared" si="134"/>
        <v/>
      </c>
      <c r="AY418" s="18" t="str">
        <f t="shared" si="135"/>
        <v/>
      </c>
      <c r="AZ418" s="19"/>
      <c r="BO418" s="62" t="str">
        <f t="shared" si="142"/>
        <v/>
      </c>
      <c r="BP418" s="62" t="str">
        <f t="shared" si="143"/>
        <v/>
      </c>
      <c r="BQ418" s="62" t="str">
        <f t="shared" si="144"/>
        <v/>
      </c>
      <c r="BR418" s="62" t="str">
        <f t="shared" si="145"/>
        <v/>
      </c>
      <c r="BS418" s="62" t="str">
        <f t="shared" si="146"/>
        <v/>
      </c>
      <c r="BT418" s="62" t="str">
        <f t="shared" si="147"/>
        <v/>
      </c>
      <c r="BU418" s="62" t="str">
        <f t="shared" si="148"/>
        <v/>
      </c>
      <c r="BV418" s="62" t="str">
        <f t="shared" si="149"/>
        <v/>
      </c>
      <c r="BW418" s="62" t="str">
        <f t="shared" si="150"/>
        <v/>
      </c>
    </row>
    <row r="419" spans="1:75" s="13" customFormat="1" ht="38.25" customHeight="1" thickBot="1">
      <c r="A419" s="49">
        <f t="shared" si="151"/>
        <v>0</v>
      </c>
      <c r="B419" s="49" t="str">
        <f t="shared" si="152"/>
        <v>1-25</v>
      </c>
      <c r="C419" s="34"/>
      <c r="D419" s="92" t="str">
        <f>$A419&amp;"-"&amp;$B419&amp;"-"&amp;TEXT(ROWS(D$5:D419),"000")</f>
        <v>0-1-25-415</v>
      </c>
      <c r="E419" s="4"/>
      <c r="F419" s="4"/>
      <c r="G419" s="4"/>
      <c r="H419" s="4"/>
      <c r="I419" s="27"/>
      <c r="J419" s="4"/>
      <c r="K419" s="4"/>
      <c r="L419" s="4"/>
      <c r="M419" s="4"/>
      <c r="N419" s="57"/>
      <c r="O419" s="61"/>
      <c r="P419" s="63"/>
      <c r="Q419" s="68"/>
      <c r="R419" s="68"/>
      <c r="S419" s="68"/>
      <c r="T419" s="68"/>
      <c r="U419" s="70"/>
      <c r="V419" s="70"/>
      <c r="W419" s="70"/>
      <c r="X419" s="70"/>
      <c r="Y419" s="70"/>
      <c r="Z419" s="70"/>
      <c r="AA419" s="70"/>
      <c r="AB419" s="70"/>
      <c r="AC419" s="62" t="str">
        <f t="shared" si="136"/>
        <v/>
      </c>
      <c r="AD419" s="62" t="str">
        <f t="shared" si="137"/>
        <v/>
      </c>
      <c r="AE419" s="62" t="str">
        <f t="shared" si="138"/>
        <v/>
      </c>
      <c r="AF419" s="62" t="str">
        <f t="shared" si="139"/>
        <v/>
      </c>
      <c r="AG419" s="62" t="str">
        <f t="shared" si="140"/>
        <v/>
      </c>
      <c r="AH419" s="63" t="str">
        <f>IF(AG419&lt;'Patient Data'!$AS$4,"Labs complete w/in 45 minutes","")</f>
        <v/>
      </c>
      <c r="AI419" s="62" t="str">
        <f t="shared" si="141"/>
        <v/>
      </c>
      <c r="AJ419" s="63" t="str">
        <f>IF(AI419&lt;'Patient Data'!$AU$4,"tPA w/in 60 minutes","")</f>
        <v/>
      </c>
      <c r="AK419" s="63" t="str">
        <f>IF(AY419&lt;'Patient Data'!$AY$4,"tPA w/in 3 hours","")</f>
        <v/>
      </c>
      <c r="AL419" s="63" t="str">
        <f>IF(AR419&lt;'Patient Data'!$AR$4,"LSN within 3.5 hours","")</f>
        <v/>
      </c>
      <c r="AM419" s="63" t="str">
        <f t="shared" si="132"/>
        <v>-0-0-1-25-415</v>
      </c>
      <c r="AR419" s="18" t="str">
        <f t="shared" si="133"/>
        <v/>
      </c>
      <c r="AS419" s="18" t="str">
        <f>IF(L419="","",AG419-'Patient Data'!$AS$4)</f>
        <v/>
      </c>
      <c r="AT419" s="19"/>
      <c r="AU419" s="18" t="str">
        <f>IF(M419="","",AI419-'Patient Data'!$AU$4)</f>
        <v/>
      </c>
      <c r="AW419" s="19"/>
      <c r="AX419" s="18" t="str">
        <f t="shared" si="134"/>
        <v/>
      </c>
      <c r="AY419" s="18" t="str">
        <f t="shared" si="135"/>
        <v/>
      </c>
      <c r="AZ419" s="19"/>
      <c r="BO419" s="62" t="str">
        <f t="shared" si="142"/>
        <v/>
      </c>
      <c r="BP419" s="62" t="str">
        <f t="shared" si="143"/>
        <v/>
      </c>
      <c r="BQ419" s="62" t="str">
        <f t="shared" si="144"/>
        <v/>
      </c>
      <c r="BR419" s="62" t="str">
        <f t="shared" si="145"/>
        <v/>
      </c>
      <c r="BS419" s="62" t="str">
        <f t="shared" si="146"/>
        <v/>
      </c>
      <c r="BT419" s="62" t="str">
        <f t="shared" si="147"/>
        <v/>
      </c>
      <c r="BU419" s="62" t="str">
        <f t="shared" si="148"/>
        <v/>
      </c>
      <c r="BV419" s="62" t="str">
        <f t="shared" si="149"/>
        <v/>
      </c>
      <c r="BW419" s="62" t="str">
        <f t="shared" si="150"/>
        <v/>
      </c>
    </row>
    <row r="420" spans="1:75" s="13" customFormat="1" ht="38.25" customHeight="1" thickBot="1">
      <c r="A420" s="49">
        <f t="shared" si="151"/>
        <v>0</v>
      </c>
      <c r="B420" s="49" t="str">
        <f t="shared" si="152"/>
        <v>1-25</v>
      </c>
      <c r="C420" s="34"/>
      <c r="D420" s="92" t="str">
        <f>$A420&amp;"-"&amp;$B420&amp;"-"&amp;TEXT(ROWS(D$5:D420),"000")</f>
        <v>0-1-25-416</v>
      </c>
      <c r="E420" s="4"/>
      <c r="F420" s="4"/>
      <c r="G420" s="4"/>
      <c r="H420" s="4"/>
      <c r="I420" s="27"/>
      <c r="J420" s="4"/>
      <c r="K420" s="4"/>
      <c r="L420" s="4"/>
      <c r="M420" s="4"/>
      <c r="N420" s="57"/>
      <c r="O420" s="61"/>
      <c r="P420" s="63"/>
      <c r="Q420" s="68"/>
      <c r="R420" s="68"/>
      <c r="S420" s="68"/>
      <c r="T420" s="68"/>
      <c r="U420" s="70"/>
      <c r="V420" s="70"/>
      <c r="W420" s="70"/>
      <c r="X420" s="70"/>
      <c r="Y420" s="70"/>
      <c r="Z420" s="70"/>
      <c r="AA420" s="70"/>
      <c r="AB420" s="70"/>
      <c r="AC420" s="62" t="str">
        <f t="shared" si="136"/>
        <v/>
      </c>
      <c r="AD420" s="62" t="str">
        <f t="shared" si="137"/>
        <v/>
      </c>
      <c r="AE420" s="62" t="str">
        <f t="shared" si="138"/>
        <v/>
      </c>
      <c r="AF420" s="62" t="str">
        <f t="shared" si="139"/>
        <v/>
      </c>
      <c r="AG420" s="62" t="str">
        <f t="shared" si="140"/>
        <v/>
      </c>
      <c r="AH420" s="63" t="str">
        <f>IF(AG420&lt;'Patient Data'!$AS$4,"Labs complete w/in 45 minutes","")</f>
        <v/>
      </c>
      <c r="AI420" s="62" t="str">
        <f t="shared" si="141"/>
        <v/>
      </c>
      <c r="AJ420" s="63" t="str">
        <f>IF(AI420&lt;'Patient Data'!$AU$4,"tPA w/in 60 minutes","")</f>
        <v/>
      </c>
      <c r="AK420" s="63" t="str">
        <f>IF(AY420&lt;'Patient Data'!$AY$4,"tPA w/in 3 hours","")</f>
        <v/>
      </c>
      <c r="AL420" s="63" t="str">
        <f>IF(AR420&lt;'Patient Data'!$AR$4,"LSN within 3.5 hours","")</f>
        <v/>
      </c>
      <c r="AM420" s="63" t="str">
        <f t="shared" si="132"/>
        <v>-0-0-1-25-416</v>
      </c>
      <c r="AR420" s="18" t="str">
        <f t="shared" si="133"/>
        <v/>
      </c>
      <c r="AS420" s="18" t="str">
        <f>IF(L420="","",AG420-'Patient Data'!$AS$4)</f>
        <v/>
      </c>
      <c r="AT420" s="19"/>
      <c r="AU420" s="18" t="str">
        <f>IF(M420="","",AI420-'Patient Data'!$AU$4)</f>
        <v/>
      </c>
      <c r="AW420" s="19"/>
      <c r="AX420" s="18" t="str">
        <f t="shared" si="134"/>
        <v/>
      </c>
      <c r="AY420" s="18" t="str">
        <f t="shared" si="135"/>
        <v/>
      </c>
      <c r="AZ420" s="19"/>
      <c r="BO420" s="62" t="str">
        <f t="shared" si="142"/>
        <v/>
      </c>
      <c r="BP420" s="62" t="str">
        <f t="shared" si="143"/>
        <v/>
      </c>
      <c r="BQ420" s="62" t="str">
        <f t="shared" si="144"/>
        <v/>
      </c>
      <c r="BR420" s="62" t="str">
        <f t="shared" si="145"/>
        <v/>
      </c>
      <c r="BS420" s="62" t="str">
        <f t="shared" si="146"/>
        <v/>
      </c>
      <c r="BT420" s="62" t="str">
        <f t="shared" si="147"/>
        <v/>
      </c>
      <c r="BU420" s="62" t="str">
        <f t="shared" si="148"/>
        <v/>
      </c>
      <c r="BV420" s="62" t="str">
        <f t="shared" si="149"/>
        <v/>
      </c>
      <c r="BW420" s="62" t="str">
        <f t="shared" si="150"/>
        <v/>
      </c>
    </row>
    <row r="421" spans="1:75" s="13" customFormat="1" ht="38.25" customHeight="1" thickBot="1">
      <c r="A421" s="49">
        <f t="shared" si="151"/>
        <v>0</v>
      </c>
      <c r="B421" s="49" t="str">
        <f t="shared" si="152"/>
        <v>1-25</v>
      </c>
      <c r="C421" s="34"/>
      <c r="D421" s="92" t="str">
        <f>$A421&amp;"-"&amp;$B421&amp;"-"&amp;TEXT(ROWS(D$5:D421),"000")</f>
        <v>0-1-25-417</v>
      </c>
      <c r="E421" s="4"/>
      <c r="F421" s="4"/>
      <c r="G421" s="4"/>
      <c r="H421" s="4"/>
      <c r="I421" s="27"/>
      <c r="J421" s="4"/>
      <c r="K421" s="4"/>
      <c r="L421" s="4"/>
      <c r="M421" s="4"/>
      <c r="N421" s="57"/>
      <c r="O421" s="61"/>
      <c r="P421" s="63"/>
      <c r="Q421" s="68"/>
      <c r="R421" s="68"/>
      <c r="S421" s="68"/>
      <c r="T421" s="68"/>
      <c r="U421" s="70"/>
      <c r="V421" s="70"/>
      <c r="W421" s="70"/>
      <c r="X421" s="70"/>
      <c r="Y421" s="70"/>
      <c r="Z421" s="70"/>
      <c r="AA421" s="70"/>
      <c r="AB421" s="70"/>
      <c r="AC421" s="62" t="str">
        <f t="shared" si="136"/>
        <v/>
      </c>
      <c r="AD421" s="62" t="str">
        <f t="shared" si="137"/>
        <v/>
      </c>
      <c r="AE421" s="62" t="str">
        <f t="shared" si="138"/>
        <v/>
      </c>
      <c r="AF421" s="62" t="str">
        <f t="shared" si="139"/>
        <v/>
      </c>
      <c r="AG421" s="62" t="str">
        <f t="shared" si="140"/>
        <v/>
      </c>
      <c r="AH421" s="63" t="str">
        <f>IF(AG421&lt;'Patient Data'!$AS$4,"Labs complete w/in 45 minutes","")</f>
        <v/>
      </c>
      <c r="AI421" s="62" t="str">
        <f t="shared" si="141"/>
        <v/>
      </c>
      <c r="AJ421" s="63" t="str">
        <f>IF(AI421&lt;'Patient Data'!$AU$4,"tPA w/in 60 minutes","")</f>
        <v/>
      </c>
      <c r="AK421" s="63" t="str">
        <f>IF(AY421&lt;'Patient Data'!$AY$4,"tPA w/in 3 hours","")</f>
        <v/>
      </c>
      <c r="AL421" s="63" t="str">
        <f>IF(AR421&lt;'Patient Data'!$AR$4,"LSN within 3.5 hours","")</f>
        <v/>
      </c>
      <c r="AM421" s="63" t="str">
        <f t="shared" si="132"/>
        <v>-0-0-1-25-417</v>
      </c>
      <c r="AR421" s="18" t="str">
        <f t="shared" si="133"/>
        <v/>
      </c>
      <c r="AS421" s="18" t="str">
        <f>IF(L421="","",AG421-'Patient Data'!$AS$4)</f>
        <v/>
      </c>
      <c r="AT421" s="19"/>
      <c r="AU421" s="18" t="str">
        <f>IF(M421="","",AI421-'Patient Data'!$AU$4)</f>
        <v/>
      </c>
      <c r="AW421" s="19"/>
      <c r="AX421" s="18" t="str">
        <f t="shared" si="134"/>
        <v/>
      </c>
      <c r="AY421" s="18" t="str">
        <f t="shared" si="135"/>
        <v/>
      </c>
      <c r="AZ421" s="19"/>
      <c r="BO421" s="62" t="str">
        <f t="shared" si="142"/>
        <v/>
      </c>
      <c r="BP421" s="62" t="str">
        <f t="shared" si="143"/>
        <v/>
      </c>
      <c r="BQ421" s="62" t="str">
        <f t="shared" si="144"/>
        <v/>
      </c>
      <c r="BR421" s="62" t="str">
        <f t="shared" si="145"/>
        <v/>
      </c>
      <c r="BS421" s="62" t="str">
        <f t="shared" si="146"/>
        <v/>
      </c>
      <c r="BT421" s="62" t="str">
        <f t="shared" si="147"/>
        <v/>
      </c>
      <c r="BU421" s="62" t="str">
        <f t="shared" si="148"/>
        <v/>
      </c>
      <c r="BV421" s="62" t="str">
        <f t="shared" si="149"/>
        <v/>
      </c>
      <c r="BW421" s="62" t="str">
        <f t="shared" si="150"/>
        <v/>
      </c>
    </row>
    <row r="422" spans="1:75" s="13" customFormat="1" ht="38.25" customHeight="1" thickBot="1">
      <c r="A422" s="49">
        <f t="shared" si="151"/>
        <v>0</v>
      </c>
      <c r="B422" s="49" t="str">
        <f t="shared" si="152"/>
        <v>1-25</v>
      </c>
      <c r="C422" s="34"/>
      <c r="D422" s="92" t="str">
        <f>$A422&amp;"-"&amp;$B422&amp;"-"&amp;TEXT(ROWS(D$5:D422),"000")</f>
        <v>0-1-25-418</v>
      </c>
      <c r="E422" s="4"/>
      <c r="F422" s="4"/>
      <c r="G422" s="4"/>
      <c r="H422" s="4"/>
      <c r="I422" s="27"/>
      <c r="J422" s="4"/>
      <c r="K422" s="4"/>
      <c r="L422" s="4"/>
      <c r="M422" s="4"/>
      <c r="N422" s="57"/>
      <c r="O422" s="61"/>
      <c r="P422" s="63"/>
      <c r="Q422" s="68"/>
      <c r="R422" s="68"/>
      <c r="S422" s="68"/>
      <c r="T422" s="68"/>
      <c r="U422" s="70"/>
      <c r="V422" s="70"/>
      <c r="W422" s="70"/>
      <c r="X422" s="70"/>
      <c r="Y422" s="70"/>
      <c r="Z422" s="70"/>
      <c r="AA422" s="70"/>
      <c r="AB422" s="70"/>
      <c r="AC422" s="62" t="str">
        <f t="shared" si="136"/>
        <v/>
      </c>
      <c r="AD422" s="62" t="str">
        <f t="shared" si="137"/>
        <v/>
      </c>
      <c r="AE422" s="62" t="str">
        <f t="shared" si="138"/>
        <v/>
      </c>
      <c r="AF422" s="62" t="str">
        <f t="shared" si="139"/>
        <v/>
      </c>
      <c r="AG422" s="62" t="str">
        <f t="shared" si="140"/>
        <v/>
      </c>
      <c r="AH422" s="63" t="str">
        <f>IF(AG422&lt;'Patient Data'!$AS$4,"Labs complete w/in 45 minutes","")</f>
        <v/>
      </c>
      <c r="AI422" s="62" t="str">
        <f t="shared" si="141"/>
        <v/>
      </c>
      <c r="AJ422" s="63" t="str">
        <f>IF(AI422&lt;'Patient Data'!$AU$4,"tPA w/in 60 minutes","")</f>
        <v/>
      </c>
      <c r="AK422" s="63" t="str">
        <f>IF(AY422&lt;'Patient Data'!$AY$4,"tPA w/in 3 hours","")</f>
        <v/>
      </c>
      <c r="AL422" s="63" t="str">
        <f>IF(AR422&lt;'Patient Data'!$AR$4,"LSN within 3.5 hours","")</f>
        <v/>
      </c>
      <c r="AM422" s="63" t="str">
        <f t="shared" si="132"/>
        <v>-0-0-1-25-418</v>
      </c>
      <c r="AR422" s="18" t="str">
        <f t="shared" si="133"/>
        <v/>
      </c>
      <c r="AS422" s="18" t="str">
        <f>IF(L422="","",AG422-'Patient Data'!$AS$4)</f>
        <v/>
      </c>
      <c r="AT422" s="19"/>
      <c r="AU422" s="18" t="str">
        <f>IF(M422="","",AI422-'Patient Data'!$AU$4)</f>
        <v/>
      </c>
      <c r="AW422" s="19"/>
      <c r="AX422" s="18" t="str">
        <f t="shared" si="134"/>
        <v/>
      </c>
      <c r="AY422" s="18" t="str">
        <f t="shared" si="135"/>
        <v/>
      </c>
      <c r="AZ422" s="19"/>
      <c r="BO422" s="62" t="str">
        <f t="shared" si="142"/>
        <v/>
      </c>
      <c r="BP422" s="62" t="str">
        <f t="shared" si="143"/>
        <v/>
      </c>
      <c r="BQ422" s="62" t="str">
        <f t="shared" si="144"/>
        <v/>
      </c>
      <c r="BR422" s="62" t="str">
        <f t="shared" si="145"/>
        <v/>
      </c>
      <c r="BS422" s="62" t="str">
        <f t="shared" si="146"/>
        <v/>
      </c>
      <c r="BT422" s="62" t="str">
        <f t="shared" si="147"/>
        <v/>
      </c>
      <c r="BU422" s="62" t="str">
        <f t="shared" si="148"/>
        <v/>
      </c>
      <c r="BV422" s="62" t="str">
        <f t="shared" si="149"/>
        <v/>
      </c>
      <c r="BW422" s="62" t="str">
        <f t="shared" si="150"/>
        <v/>
      </c>
    </row>
    <row r="423" spans="1:75" s="13" customFormat="1" ht="38.25" customHeight="1" thickBot="1">
      <c r="A423" s="49">
        <f t="shared" si="151"/>
        <v>0</v>
      </c>
      <c r="B423" s="49" t="str">
        <f t="shared" si="152"/>
        <v>1-25</v>
      </c>
      <c r="C423" s="34"/>
      <c r="D423" s="92" t="str">
        <f>$A423&amp;"-"&amp;$B423&amp;"-"&amp;TEXT(ROWS(D$5:D423),"000")</f>
        <v>0-1-25-419</v>
      </c>
      <c r="E423" s="4"/>
      <c r="F423" s="4"/>
      <c r="G423" s="4"/>
      <c r="H423" s="4"/>
      <c r="I423" s="27"/>
      <c r="J423" s="4"/>
      <c r="K423" s="4"/>
      <c r="L423" s="4"/>
      <c r="M423" s="4"/>
      <c r="N423" s="57"/>
      <c r="O423" s="61"/>
      <c r="P423" s="63"/>
      <c r="Q423" s="68"/>
      <c r="R423" s="68"/>
      <c r="S423" s="68"/>
      <c r="T423" s="68"/>
      <c r="U423" s="70"/>
      <c r="V423" s="70"/>
      <c r="W423" s="70"/>
      <c r="X423" s="70"/>
      <c r="Y423" s="70"/>
      <c r="Z423" s="70"/>
      <c r="AA423" s="70"/>
      <c r="AB423" s="70"/>
      <c r="AC423" s="62" t="str">
        <f t="shared" si="136"/>
        <v/>
      </c>
      <c r="AD423" s="62" t="str">
        <f t="shared" si="137"/>
        <v/>
      </c>
      <c r="AE423" s="62" t="str">
        <f t="shared" si="138"/>
        <v/>
      </c>
      <c r="AF423" s="62" t="str">
        <f t="shared" si="139"/>
        <v/>
      </c>
      <c r="AG423" s="62" t="str">
        <f t="shared" si="140"/>
        <v/>
      </c>
      <c r="AH423" s="63" t="str">
        <f>IF(AG423&lt;'Patient Data'!$AS$4,"Labs complete w/in 45 minutes","")</f>
        <v/>
      </c>
      <c r="AI423" s="62" t="str">
        <f t="shared" si="141"/>
        <v/>
      </c>
      <c r="AJ423" s="63" t="str">
        <f>IF(AI423&lt;'Patient Data'!$AU$4,"tPA w/in 60 minutes","")</f>
        <v/>
      </c>
      <c r="AK423" s="63" t="str">
        <f>IF(AY423&lt;'Patient Data'!$AY$4,"tPA w/in 3 hours","")</f>
        <v/>
      </c>
      <c r="AL423" s="63" t="str">
        <f>IF(AR423&lt;'Patient Data'!$AR$4,"LSN within 3.5 hours","")</f>
        <v/>
      </c>
      <c r="AM423" s="63" t="str">
        <f t="shared" si="132"/>
        <v>-0-0-1-25-419</v>
      </c>
      <c r="AR423" s="18" t="str">
        <f t="shared" si="133"/>
        <v/>
      </c>
      <c r="AS423" s="18" t="str">
        <f>IF(L423="","",AG423-'Patient Data'!$AS$4)</f>
        <v/>
      </c>
      <c r="AT423" s="19"/>
      <c r="AU423" s="18" t="str">
        <f>IF(M423="","",AI423-'Patient Data'!$AU$4)</f>
        <v/>
      </c>
      <c r="AW423" s="19"/>
      <c r="AX423" s="18" t="str">
        <f t="shared" si="134"/>
        <v/>
      </c>
      <c r="AY423" s="18" t="str">
        <f t="shared" si="135"/>
        <v/>
      </c>
      <c r="AZ423" s="19"/>
      <c r="BO423" s="62" t="str">
        <f t="shared" si="142"/>
        <v/>
      </c>
      <c r="BP423" s="62" t="str">
        <f t="shared" si="143"/>
        <v/>
      </c>
      <c r="BQ423" s="62" t="str">
        <f t="shared" si="144"/>
        <v/>
      </c>
      <c r="BR423" s="62" t="str">
        <f t="shared" si="145"/>
        <v/>
      </c>
      <c r="BS423" s="62" t="str">
        <f t="shared" si="146"/>
        <v/>
      </c>
      <c r="BT423" s="62" t="str">
        <f t="shared" si="147"/>
        <v/>
      </c>
      <c r="BU423" s="62" t="str">
        <f t="shared" si="148"/>
        <v/>
      </c>
      <c r="BV423" s="62" t="str">
        <f t="shared" si="149"/>
        <v/>
      </c>
      <c r="BW423" s="62" t="str">
        <f t="shared" si="150"/>
        <v/>
      </c>
    </row>
    <row r="424" spans="1:75" s="13" customFormat="1" ht="38.25" customHeight="1" thickBot="1">
      <c r="A424" s="49">
        <f t="shared" si="151"/>
        <v>0</v>
      </c>
      <c r="B424" s="49" t="str">
        <f t="shared" si="152"/>
        <v>1-25</v>
      </c>
      <c r="C424" s="34"/>
      <c r="D424" s="92" t="str">
        <f>$A424&amp;"-"&amp;$B424&amp;"-"&amp;TEXT(ROWS(D$5:D424),"000")</f>
        <v>0-1-25-420</v>
      </c>
      <c r="E424" s="4"/>
      <c r="F424" s="4"/>
      <c r="G424" s="4"/>
      <c r="H424" s="4"/>
      <c r="I424" s="27"/>
      <c r="J424" s="4"/>
      <c r="K424" s="4"/>
      <c r="L424" s="4"/>
      <c r="M424" s="4"/>
      <c r="N424" s="57"/>
      <c r="O424" s="61"/>
      <c r="P424" s="63"/>
      <c r="Q424" s="68"/>
      <c r="R424" s="68"/>
      <c r="S424" s="68"/>
      <c r="T424" s="68"/>
      <c r="U424" s="70"/>
      <c r="V424" s="70"/>
      <c r="W424" s="70"/>
      <c r="X424" s="70"/>
      <c r="Y424" s="70"/>
      <c r="Z424" s="70"/>
      <c r="AA424" s="70"/>
      <c r="AB424" s="70"/>
      <c r="AC424" s="62" t="str">
        <f t="shared" si="136"/>
        <v/>
      </c>
      <c r="AD424" s="62" t="str">
        <f t="shared" si="137"/>
        <v/>
      </c>
      <c r="AE424" s="62" t="str">
        <f t="shared" si="138"/>
        <v/>
      </c>
      <c r="AF424" s="62" t="str">
        <f t="shared" si="139"/>
        <v/>
      </c>
      <c r="AG424" s="62" t="str">
        <f t="shared" si="140"/>
        <v/>
      </c>
      <c r="AH424" s="63" t="str">
        <f>IF(AG424&lt;'Patient Data'!$AS$4,"Labs complete w/in 45 minutes","")</f>
        <v/>
      </c>
      <c r="AI424" s="62" t="str">
        <f t="shared" si="141"/>
        <v/>
      </c>
      <c r="AJ424" s="63" t="str">
        <f>IF(AI424&lt;'Patient Data'!$AU$4,"tPA w/in 60 minutes","")</f>
        <v/>
      </c>
      <c r="AK424" s="63" t="str">
        <f>IF(AY424&lt;'Patient Data'!$AY$4,"tPA w/in 3 hours","")</f>
        <v/>
      </c>
      <c r="AL424" s="63" t="str">
        <f>IF(AR424&lt;'Patient Data'!$AR$4,"LSN within 3.5 hours","")</f>
        <v/>
      </c>
      <c r="AM424" s="63" t="str">
        <f t="shared" si="132"/>
        <v>-0-0-1-25-420</v>
      </c>
      <c r="AR424" s="18" t="str">
        <f t="shared" si="133"/>
        <v/>
      </c>
      <c r="AS424" s="18" t="str">
        <f>IF(L424="","",AG424-'Patient Data'!$AS$4)</f>
        <v/>
      </c>
      <c r="AT424" s="19"/>
      <c r="AU424" s="18" t="str">
        <f>IF(M424="","",AI424-'Patient Data'!$AU$4)</f>
        <v/>
      </c>
      <c r="AW424" s="19"/>
      <c r="AX424" s="18" t="str">
        <f t="shared" si="134"/>
        <v/>
      </c>
      <c r="AY424" s="18" t="str">
        <f t="shared" si="135"/>
        <v/>
      </c>
      <c r="AZ424" s="19"/>
      <c r="BO424" s="62" t="str">
        <f t="shared" si="142"/>
        <v/>
      </c>
      <c r="BP424" s="62" t="str">
        <f t="shared" si="143"/>
        <v/>
      </c>
      <c r="BQ424" s="62" t="str">
        <f t="shared" si="144"/>
        <v/>
      </c>
      <c r="BR424" s="62" t="str">
        <f t="shared" si="145"/>
        <v/>
      </c>
      <c r="BS424" s="62" t="str">
        <f t="shared" si="146"/>
        <v/>
      </c>
      <c r="BT424" s="62" t="str">
        <f t="shared" si="147"/>
        <v/>
      </c>
      <c r="BU424" s="62" t="str">
        <f t="shared" si="148"/>
        <v/>
      </c>
      <c r="BV424" s="62" t="str">
        <f t="shared" si="149"/>
        <v/>
      </c>
      <c r="BW424" s="62" t="str">
        <f t="shared" si="150"/>
        <v/>
      </c>
    </row>
    <row r="425" spans="1:75" s="13" customFormat="1" ht="38.25" customHeight="1" thickBot="1">
      <c r="A425" s="49">
        <f t="shared" si="151"/>
        <v>0</v>
      </c>
      <c r="B425" s="49" t="str">
        <f t="shared" si="152"/>
        <v>1-25</v>
      </c>
      <c r="C425" s="34"/>
      <c r="D425" s="92" t="str">
        <f>$A425&amp;"-"&amp;$B425&amp;"-"&amp;TEXT(ROWS(D$5:D425),"000")</f>
        <v>0-1-25-421</v>
      </c>
      <c r="E425" s="4"/>
      <c r="F425" s="4"/>
      <c r="G425" s="4"/>
      <c r="H425" s="4"/>
      <c r="I425" s="27"/>
      <c r="J425" s="4"/>
      <c r="K425" s="4"/>
      <c r="L425" s="4"/>
      <c r="M425" s="4"/>
      <c r="N425" s="57"/>
      <c r="O425" s="61"/>
      <c r="P425" s="63"/>
      <c r="Q425" s="68"/>
      <c r="R425" s="68"/>
      <c r="S425" s="68"/>
      <c r="T425" s="68"/>
      <c r="U425" s="70"/>
      <c r="V425" s="70"/>
      <c r="W425" s="70"/>
      <c r="X425" s="70"/>
      <c r="Y425" s="70"/>
      <c r="Z425" s="70"/>
      <c r="AA425" s="70"/>
      <c r="AB425" s="70"/>
      <c r="AC425" s="62" t="str">
        <f t="shared" si="136"/>
        <v/>
      </c>
      <c r="AD425" s="62" t="str">
        <f t="shared" si="137"/>
        <v/>
      </c>
      <c r="AE425" s="62" t="str">
        <f t="shared" si="138"/>
        <v/>
      </c>
      <c r="AF425" s="62" t="str">
        <f t="shared" si="139"/>
        <v/>
      </c>
      <c r="AG425" s="62" t="str">
        <f t="shared" si="140"/>
        <v/>
      </c>
      <c r="AH425" s="63" t="str">
        <f>IF(AG425&lt;'Patient Data'!$AS$4,"Labs complete w/in 45 minutes","")</f>
        <v/>
      </c>
      <c r="AI425" s="62" t="str">
        <f t="shared" si="141"/>
        <v/>
      </c>
      <c r="AJ425" s="63" t="str">
        <f>IF(AI425&lt;'Patient Data'!$AU$4,"tPA w/in 60 minutes","")</f>
        <v/>
      </c>
      <c r="AK425" s="63" t="str">
        <f>IF(AY425&lt;'Patient Data'!$AY$4,"tPA w/in 3 hours","")</f>
        <v/>
      </c>
      <c r="AL425" s="63" t="str">
        <f>IF(AR425&lt;'Patient Data'!$AR$4,"LSN within 3.5 hours","")</f>
        <v/>
      </c>
      <c r="AM425" s="63" t="str">
        <f t="shared" si="132"/>
        <v>-0-0-1-25-421</v>
      </c>
      <c r="AR425" s="18" t="str">
        <f t="shared" si="133"/>
        <v/>
      </c>
      <c r="AS425" s="18" t="str">
        <f>IF(L425="","",AG425-'Patient Data'!$AS$4)</f>
        <v/>
      </c>
      <c r="AT425" s="19"/>
      <c r="AU425" s="18" t="str">
        <f>IF(M425="","",AI425-'Patient Data'!$AU$4)</f>
        <v/>
      </c>
      <c r="AW425" s="19"/>
      <c r="AX425" s="18" t="str">
        <f t="shared" si="134"/>
        <v/>
      </c>
      <c r="AY425" s="18" t="str">
        <f t="shared" si="135"/>
        <v/>
      </c>
      <c r="AZ425" s="19"/>
      <c r="BO425" s="62" t="str">
        <f t="shared" si="142"/>
        <v/>
      </c>
      <c r="BP425" s="62" t="str">
        <f t="shared" si="143"/>
        <v/>
      </c>
      <c r="BQ425" s="62" t="str">
        <f t="shared" si="144"/>
        <v/>
      </c>
      <c r="BR425" s="62" t="str">
        <f t="shared" si="145"/>
        <v/>
      </c>
      <c r="BS425" s="62" t="str">
        <f t="shared" si="146"/>
        <v/>
      </c>
      <c r="BT425" s="62" t="str">
        <f t="shared" si="147"/>
        <v/>
      </c>
      <c r="BU425" s="62" t="str">
        <f t="shared" si="148"/>
        <v/>
      </c>
      <c r="BV425" s="62" t="str">
        <f t="shared" si="149"/>
        <v/>
      </c>
      <c r="BW425" s="62" t="str">
        <f t="shared" si="150"/>
        <v/>
      </c>
    </row>
    <row r="426" spans="1:75" s="13" customFormat="1" ht="38.25" customHeight="1" thickBot="1">
      <c r="A426" s="49">
        <f t="shared" si="151"/>
        <v>0</v>
      </c>
      <c r="B426" s="49" t="str">
        <f t="shared" si="152"/>
        <v>1-25</v>
      </c>
      <c r="C426" s="34"/>
      <c r="D426" s="92" t="str">
        <f>$A426&amp;"-"&amp;$B426&amp;"-"&amp;TEXT(ROWS(D$5:D426),"000")</f>
        <v>0-1-25-422</v>
      </c>
      <c r="E426" s="4"/>
      <c r="F426" s="4"/>
      <c r="G426" s="4"/>
      <c r="H426" s="4"/>
      <c r="I426" s="27"/>
      <c r="J426" s="4"/>
      <c r="K426" s="4"/>
      <c r="L426" s="4"/>
      <c r="M426" s="4"/>
      <c r="N426" s="57"/>
      <c r="O426" s="61"/>
      <c r="P426" s="63"/>
      <c r="Q426" s="68"/>
      <c r="R426" s="68"/>
      <c r="S426" s="68"/>
      <c r="T426" s="68"/>
      <c r="U426" s="70"/>
      <c r="V426" s="70"/>
      <c r="W426" s="70"/>
      <c r="X426" s="70"/>
      <c r="Y426" s="70"/>
      <c r="Z426" s="70"/>
      <c r="AA426" s="70"/>
      <c r="AB426" s="70"/>
      <c r="AC426" s="62" t="str">
        <f t="shared" si="136"/>
        <v/>
      </c>
      <c r="AD426" s="62" t="str">
        <f t="shared" si="137"/>
        <v/>
      </c>
      <c r="AE426" s="62" t="str">
        <f t="shared" si="138"/>
        <v/>
      </c>
      <c r="AF426" s="62" t="str">
        <f t="shared" si="139"/>
        <v/>
      </c>
      <c r="AG426" s="62" t="str">
        <f t="shared" si="140"/>
        <v/>
      </c>
      <c r="AH426" s="63" t="str">
        <f>IF(AG426&lt;'Patient Data'!$AS$4,"Labs complete w/in 45 minutes","")</f>
        <v/>
      </c>
      <c r="AI426" s="62" t="str">
        <f t="shared" si="141"/>
        <v/>
      </c>
      <c r="AJ426" s="63" t="str">
        <f>IF(AI426&lt;'Patient Data'!$AU$4,"tPA w/in 60 minutes","")</f>
        <v/>
      </c>
      <c r="AK426" s="63" t="str">
        <f>IF(AY426&lt;'Patient Data'!$AY$4,"tPA w/in 3 hours","")</f>
        <v/>
      </c>
      <c r="AL426" s="63" t="str">
        <f>IF(AR426&lt;'Patient Data'!$AR$4,"LSN within 3.5 hours","")</f>
        <v/>
      </c>
      <c r="AM426" s="63" t="str">
        <f t="shared" si="132"/>
        <v>-0-0-1-25-422</v>
      </c>
      <c r="AR426" s="18" t="str">
        <f t="shared" si="133"/>
        <v/>
      </c>
      <c r="AS426" s="18" t="str">
        <f>IF(L426="","",AG426-'Patient Data'!$AS$4)</f>
        <v/>
      </c>
      <c r="AT426" s="19"/>
      <c r="AU426" s="18" t="str">
        <f>IF(M426="","",AI426-'Patient Data'!$AU$4)</f>
        <v/>
      </c>
      <c r="AW426" s="19"/>
      <c r="AX426" s="18" t="str">
        <f t="shared" si="134"/>
        <v/>
      </c>
      <c r="AY426" s="18" t="str">
        <f t="shared" si="135"/>
        <v/>
      </c>
      <c r="AZ426" s="19"/>
      <c r="BO426" s="62" t="str">
        <f t="shared" si="142"/>
        <v/>
      </c>
      <c r="BP426" s="62" t="str">
        <f t="shared" si="143"/>
        <v/>
      </c>
      <c r="BQ426" s="62" t="str">
        <f t="shared" si="144"/>
        <v/>
      </c>
      <c r="BR426" s="62" t="str">
        <f t="shared" si="145"/>
        <v/>
      </c>
      <c r="BS426" s="62" t="str">
        <f t="shared" si="146"/>
        <v/>
      </c>
      <c r="BT426" s="62" t="str">
        <f t="shared" si="147"/>
        <v/>
      </c>
      <c r="BU426" s="62" t="str">
        <f t="shared" si="148"/>
        <v/>
      </c>
      <c r="BV426" s="62" t="str">
        <f t="shared" si="149"/>
        <v/>
      </c>
      <c r="BW426" s="62" t="str">
        <f t="shared" si="150"/>
        <v/>
      </c>
    </row>
    <row r="427" spans="1:75" s="13" customFormat="1" ht="38.25" customHeight="1" thickBot="1">
      <c r="A427" s="49">
        <f t="shared" si="151"/>
        <v>0</v>
      </c>
      <c r="B427" s="49" t="str">
        <f t="shared" si="152"/>
        <v>1-25</v>
      </c>
      <c r="C427" s="34"/>
      <c r="D427" s="92" t="str">
        <f>$A427&amp;"-"&amp;$B427&amp;"-"&amp;TEXT(ROWS(D$5:D427),"000")</f>
        <v>0-1-25-423</v>
      </c>
      <c r="E427" s="4"/>
      <c r="F427" s="4"/>
      <c r="G427" s="4"/>
      <c r="H427" s="4"/>
      <c r="I427" s="27"/>
      <c r="J427" s="4"/>
      <c r="K427" s="4"/>
      <c r="L427" s="4"/>
      <c r="M427" s="4"/>
      <c r="N427" s="57"/>
      <c r="O427" s="61"/>
      <c r="P427" s="63"/>
      <c r="Q427" s="68"/>
      <c r="R427" s="68"/>
      <c r="S427" s="68"/>
      <c r="T427" s="68"/>
      <c r="U427" s="70"/>
      <c r="V427" s="70"/>
      <c r="W427" s="70"/>
      <c r="X427" s="70"/>
      <c r="Y427" s="70"/>
      <c r="Z427" s="70"/>
      <c r="AA427" s="70"/>
      <c r="AB427" s="70"/>
      <c r="AC427" s="62" t="str">
        <f t="shared" si="136"/>
        <v/>
      </c>
      <c r="AD427" s="62" t="str">
        <f t="shared" si="137"/>
        <v/>
      </c>
      <c r="AE427" s="62" t="str">
        <f t="shared" si="138"/>
        <v/>
      </c>
      <c r="AF427" s="62" t="str">
        <f t="shared" si="139"/>
        <v/>
      </c>
      <c r="AG427" s="62" t="str">
        <f t="shared" si="140"/>
        <v/>
      </c>
      <c r="AH427" s="63" t="str">
        <f>IF(AG427&lt;'Patient Data'!$AS$4,"Labs complete w/in 45 minutes","")</f>
        <v/>
      </c>
      <c r="AI427" s="62" t="str">
        <f t="shared" si="141"/>
        <v/>
      </c>
      <c r="AJ427" s="63" t="str">
        <f>IF(AI427&lt;'Patient Data'!$AU$4,"tPA w/in 60 minutes","")</f>
        <v/>
      </c>
      <c r="AK427" s="63" t="str">
        <f>IF(AY427&lt;'Patient Data'!$AY$4,"tPA w/in 3 hours","")</f>
        <v/>
      </c>
      <c r="AL427" s="63" t="str">
        <f>IF(AR427&lt;'Patient Data'!$AR$4,"LSN within 3.5 hours","")</f>
        <v/>
      </c>
      <c r="AM427" s="63" t="str">
        <f t="shared" si="132"/>
        <v>-0-0-1-25-423</v>
      </c>
      <c r="AR427" s="18" t="str">
        <f t="shared" si="133"/>
        <v/>
      </c>
      <c r="AS427" s="18" t="str">
        <f>IF(L427="","",AG427-'Patient Data'!$AS$4)</f>
        <v/>
      </c>
      <c r="AT427" s="19"/>
      <c r="AU427" s="18" t="str">
        <f>IF(M427="","",AI427-'Patient Data'!$AU$4)</f>
        <v/>
      </c>
      <c r="AW427" s="19"/>
      <c r="AX427" s="18" t="str">
        <f t="shared" si="134"/>
        <v/>
      </c>
      <c r="AY427" s="18" t="str">
        <f t="shared" si="135"/>
        <v/>
      </c>
      <c r="AZ427" s="19"/>
      <c r="BO427" s="62" t="str">
        <f t="shared" si="142"/>
        <v/>
      </c>
      <c r="BP427" s="62" t="str">
        <f t="shared" si="143"/>
        <v/>
      </c>
      <c r="BQ427" s="62" t="str">
        <f t="shared" si="144"/>
        <v/>
      </c>
      <c r="BR427" s="62" t="str">
        <f t="shared" si="145"/>
        <v/>
      </c>
      <c r="BS427" s="62" t="str">
        <f t="shared" si="146"/>
        <v/>
      </c>
      <c r="BT427" s="62" t="str">
        <f t="shared" si="147"/>
        <v/>
      </c>
      <c r="BU427" s="62" t="str">
        <f t="shared" si="148"/>
        <v/>
      </c>
      <c r="BV427" s="62" t="str">
        <f t="shared" si="149"/>
        <v/>
      </c>
      <c r="BW427" s="62" t="str">
        <f t="shared" si="150"/>
        <v/>
      </c>
    </row>
    <row r="428" spans="1:75" s="13" customFormat="1" ht="38.25" customHeight="1" thickBot="1">
      <c r="A428" s="49">
        <f t="shared" si="151"/>
        <v>0</v>
      </c>
      <c r="B428" s="49" t="str">
        <f t="shared" si="152"/>
        <v>1-25</v>
      </c>
      <c r="C428" s="34"/>
      <c r="D428" s="92" t="str">
        <f>$A428&amp;"-"&amp;$B428&amp;"-"&amp;TEXT(ROWS(D$5:D428),"000")</f>
        <v>0-1-25-424</v>
      </c>
      <c r="E428" s="4"/>
      <c r="F428" s="4"/>
      <c r="G428" s="4"/>
      <c r="H428" s="4"/>
      <c r="I428" s="27"/>
      <c r="J428" s="4"/>
      <c r="K428" s="4"/>
      <c r="L428" s="4"/>
      <c r="M428" s="4"/>
      <c r="N428" s="57"/>
      <c r="O428" s="61"/>
      <c r="P428" s="63"/>
      <c r="Q428" s="68"/>
      <c r="R428" s="68"/>
      <c r="S428" s="68"/>
      <c r="T428" s="68"/>
      <c r="U428" s="70"/>
      <c r="V428" s="70"/>
      <c r="W428" s="70"/>
      <c r="X428" s="70"/>
      <c r="Y428" s="70"/>
      <c r="Z428" s="70"/>
      <c r="AA428" s="70"/>
      <c r="AB428" s="70"/>
      <c r="AC428" s="62" t="str">
        <f t="shared" si="136"/>
        <v/>
      </c>
      <c r="AD428" s="62" t="str">
        <f t="shared" si="137"/>
        <v/>
      </c>
      <c r="AE428" s="62" t="str">
        <f t="shared" si="138"/>
        <v/>
      </c>
      <c r="AF428" s="62" t="str">
        <f t="shared" si="139"/>
        <v/>
      </c>
      <c r="AG428" s="62" t="str">
        <f t="shared" si="140"/>
        <v/>
      </c>
      <c r="AH428" s="63" t="str">
        <f>IF(AG428&lt;'Patient Data'!$AS$4,"Labs complete w/in 45 minutes","")</f>
        <v/>
      </c>
      <c r="AI428" s="62" t="str">
        <f t="shared" si="141"/>
        <v/>
      </c>
      <c r="AJ428" s="63" t="str">
        <f>IF(AI428&lt;'Patient Data'!$AU$4,"tPA w/in 60 minutes","")</f>
        <v/>
      </c>
      <c r="AK428" s="63" t="str">
        <f>IF(AY428&lt;'Patient Data'!$AY$4,"tPA w/in 3 hours","")</f>
        <v/>
      </c>
      <c r="AL428" s="63" t="str">
        <f>IF(AR428&lt;'Patient Data'!$AR$4,"LSN within 3.5 hours","")</f>
        <v/>
      </c>
      <c r="AM428" s="63" t="str">
        <f t="shared" si="132"/>
        <v>-0-0-1-25-424</v>
      </c>
      <c r="AR428" s="18" t="str">
        <f t="shared" si="133"/>
        <v/>
      </c>
      <c r="AS428" s="18" t="str">
        <f>IF(L428="","",AG428-'Patient Data'!$AS$4)</f>
        <v/>
      </c>
      <c r="AT428" s="19"/>
      <c r="AU428" s="18" t="str">
        <f>IF(M428="","",AI428-'Patient Data'!$AU$4)</f>
        <v/>
      </c>
      <c r="AW428" s="19"/>
      <c r="AX428" s="18" t="str">
        <f t="shared" si="134"/>
        <v/>
      </c>
      <c r="AY428" s="18" t="str">
        <f t="shared" si="135"/>
        <v/>
      </c>
      <c r="AZ428" s="19"/>
      <c r="BO428" s="62" t="str">
        <f t="shared" si="142"/>
        <v/>
      </c>
      <c r="BP428" s="62" t="str">
        <f t="shared" si="143"/>
        <v/>
      </c>
      <c r="BQ428" s="62" t="str">
        <f t="shared" si="144"/>
        <v/>
      </c>
      <c r="BR428" s="62" t="str">
        <f t="shared" si="145"/>
        <v/>
      </c>
      <c r="BS428" s="62" t="str">
        <f t="shared" si="146"/>
        <v/>
      </c>
      <c r="BT428" s="62" t="str">
        <f t="shared" si="147"/>
        <v/>
      </c>
      <c r="BU428" s="62" t="str">
        <f t="shared" si="148"/>
        <v/>
      </c>
      <c r="BV428" s="62" t="str">
        <f t="shared" si="149"/>
        <v/>
      </c>
      <c r="BW428" s="62" t="str">
        <f t="shared" si="150"/>
        <v/>
      </c>
    </row>
    <row r="429" spans="1:75" s="13" customFormat="1" ht="38.25" customHeight="1" thickBot="1">
      <c r="A429" s="49">
        <f t="shared" si="151"/>
        <v>0</v>
      </c>
      <c r="B429" s="49" t="str">
        <f t="shared" si="152"/>
        <v>1-25</v>
      </c>
      <c r="C429" s="34"/>
      <c r="D429" s="92" t="str">
        <f>$A429&amp;"-"&amp;$B429&amp;"-"&amp;TEXT(ROWS(D$5:D429),"000")</f>
        <v>0-1-25-425</v>
      </c>
      <c r="E429" s="4"/>
      <c r="F429" s="4"/>
      <c r="G429" s="4"/>
      <c r="H429" s="4"/>
      <c r="I429" s="27"/>
      <c r="J429" s="4"/>
      <c r="K429" s="4"/>
      <c r="L429" s="4"/>
      <c r="M429" s="4"/>
      <c r="N429" s="57"/>
      <c r="O429" s="61"/>
      <c r="P429" s="63"/>
      <c r="Q429" s="68"/>
      <c r="R429" s="68"/>
      <c r="S429" s="68"/>
      <c r="T429" s="68"/>
      <c r="U429" s="70"/>
      <c r="V429" s="70"/>
      <c r="W429" s="70"/>
      <c r="X429" s="70"/>
      <c r="Y429" s="70"/>
      <c r="Z429" s="70"/>
      <c r="AA429" s="70"/>
      <c r="AB429" s="70"/>
      <c r="AC429" s="62" t="str">
        <f t="shared" si="136"/>
        <v/>
      </c>
      <c r="AD429" s="62" t="str">
        <f t="shared" si="137"/>
        <v/>
      </c>
      <c r="AE429" s="62" t="str">
        <f t="shared" si="138"/>
        <v/>
      </c>
      <c r="AF429" s="62" t="str">
        <f t="shared" si="139"/>
        <v/>
      </c>
      <c r="AG429" s="62" t="str">
        <f t="shared" si="140"/>
        <v/>
      </c>
      <c r="AH429" s="63" t="str">
        <f>IF(AG429&lt;'Patient Data'!$AS$4,"Labs complete w/in 45 minutes","")</f>
        <v/>
      </c>
      <c r="AI429" s="62" t="str">
        <f t="shared" si="141"/>
        <v/>
      </c>
      <c r="AJ429" s="63" t="str">
        <f>IF(AI429&lt;'Patient Data'!$AU$4,"tPA w/in 60 minutes","")</f>
        <v/>
      </c>
      <c r="AK429" s="63" t="str">
        <f>IF(AY429&lt;'Patient Data'!$AY$4,"tPA w/in 3 hours","")</f>
        <v/>
      </c>
      <c r="AL429" s="63" t="str">
        <f>IF(AR429&lt;'Patient Data'!$AR$4,"LSN within 3.5 hours","")</f>
        <v/>
      </c>
      <c r="AM429" s="63" t="str">
        <f t="shared" si="132"/>
        <v>-0-0-1-25-425</v>
      </c>
      <c r="AR429" s="18" t="str">
        <f t="shared" si="133"/>
        <v/>
      </c>
      <c r="AS429" s="18" t="str">
        <f>IF(L429="","",AG429-'Patient Data'!$AS$4)</f>
        <v/>
      </c>
      <c r="AT429" s="19"/>
      <c r="AU429" s="18" t="str">
        <f>IF(M429="","",AI429-'Patient Data'!$AU$4)</f>
        <v/>
      </c>
      <c r="AW429" s="19"/>
      <c r="AX429" s="18" t="str">
        <f t="shared" si="134"/>
        <v/>
      </c>
      <c r="AY429" s="18" t="str">
        <f t="shared" si="135"/>
        <v/>
      </c>
      <c r="AZ429" s="19"/>
      <c r="BO429" s="62" t="str">
        <f t="shared" si="142"/>
        <v/>
      </c>
      <c r="BP429" s="62" t="str">
        <f t="shared" si="143"/>
        <v/>
      </c>
      <c r="BQ429" s="62" t="str">
        <f t="shared" si="144"/>
        <v/>
      </c>
      <c r="BR429" s="62" t="str">
        <f t="shared" si="145"/>
        <v/>
      </c>
      <c r="BS429" s="62" t="str">
        <f t="shared" si="146"/>
        <v/>
      </c>
      <c r="BT429" s="62" t="str">
        <f t="shared" si="147"/>
        <v/>
      </c>
      <c r="BU429" s="62" t="str">
        <f t="shared" si="148"/>
        <v/>
      </c>
      <c r="BV429" s="62" t="str">
        <f t="shared" si="149"/>
        <v/>
      </c>
      <c r="BW429" s="62" t="str">
        <f t="shared" si="150"/>
        <v/>
      </c>
    </row>
    <row r="430" spans="1:75" s="13" customFormat="1" ht="38.25" customHeight="1" thickBot="1">
      <c r="A430" s="49">
        <f t="shared" si="151"/>
        <v>0</v>
      </c>
      <c r="B430" s="49" t="str">
        <f t="shared" si="152"/>
        <v>1-25</v>
      </c>
      <c r="C430" s="34"/>
      <c r="D430" s="92" t="str">
        <f>$A430&amp;"-"&amp;$B430&amp;"-"&amp;TEXT(ROWS(D$5:D430),"000")</f>
        <v>0-1-25-426</v>
      </c>
      <c r="E430" s="4"/>
      <c r="F430" s="4"/>
      <c r="G430" s="4"/>
      <c r="H430" s="4"/>
      <c r="I430" s="27"/>
      <c r="J430" s="4"/>
      <c r="K430" s="4"/>
      <c r="L430" s="4"/>
      <c r="M430" s="4"/>
      <c r="N430" s="57"/>
      <c r="O430" s="61"/>
      <c r="P430" s="63"/>
      <c r="Q430" s="68"/>
      <c r="R430" s="68"/>
      <c r="S430" s="68"/>
      <c r="T430" s="68"/>
      <c r="U430" s="70"/>
      <c r="V430" s="70"/>
      <c r="W430" s="70"/>
      <c r="X430" s="70"/>
      <c r="Y430" s="70"/>
      <c r="Z430" s="70"/>
      <c r="AA430" s="70"/>
      <c r="AB430" s="70"/>
      <c r="AC430" s="62" t="str">
        <f t="shared" si="136"/>
        <v/>
      </c>
      <c r="AD430" s="62" t="str">
        <f t="shared" si="137"/>
        <v/>
      </c>
      <c r="AE430" s="62" t="str">
        <f t="shared" si="138"/>
        <v/>
      </c>
      <c r="AF430" s="62" t="str">
        <f t="shared" si="139"/>
        <v/>
      </c>
      <c r="AG430" s="62" t="str">
        <f t="shared" si="140"/>
        <v/>
      </c>
      <c r="AH430" s="63" t="str">
        <f>IF(AG430&lt;'Patient Data'!$AS$4,"Labs complete w/in 45 minutes","")</f>
        <v/>
      </c>
      <c r="AI430" s="62" t="str">
        <f t="shared" si="141"/>
        <v/>
      </c>
      <c r="AJ430" s="63" t="str">
        <f>IF(AI430&lt;'Patient Data'!$AU$4,"tPA w/in 60 minutes","")</f>
        <v/>
      </c>
      <c r="AK430" s="63" t="str">
        <f>IF(AY430&lt;'Patient Data'!$AY$4,"tPA w/in 3 hours","")</f>
        <v/>
      </c>
      <c r="AL430" s="63" t="str">
        <f>IF(AR430&lt;'Patient Data'!$AR$4,"LSN within 3.5 hours","")</f>
        <v/>
      </c>
      <c r="AM430" s="63" t="str">
        <f t="shared" si="132"/>
        <v>-0-0-1-25-426</v>
      </c>
      <c r="AR430" s="18" t="str">
        <f t="shared" si="133"/>
        <v/>
      </c>
      <c r="AS430" s="18" t="str">
        <f>IF(L430="","",AG430-'Patient Data'!$AS$4)</f>
        <v/>
      </c>
      <c r="AT430" s="19"/>
      <c r="AU430" s="18" t="str">
        <f>IF(M430="","",AI430-'Patient Data'!$AU$4)</f>
        <v/>
      </c>
      <c r="AW430" s="19"/>
      <c r="AX430" s="18" t="str">
        <f t="shared" si="134"/>
        <v/>
      </c>
      <c r="AY430" s="18" t="str">
        <f t="shared" si="135"/>
        <v/>
      </c>
      <c r="AZ430" s="19"/>
      <c r="BO430" s="62" t="str">
        <f t="shared" si="142"/>
        <v/>
      </c>
      <c r="BP430" s="62" t="str">
        <f t="shared" si="143"/>
        <v/>
      </c>
      <c r="BQ430" s="62" t="str">
        <f t="shared" si="144"/>
        <v/>
      </c>
      <c r="BR430" s="62" t="str">
        <f t="shared" si="145"/>
        <v/>
      </c>
      <c r="BS430" s="62" t="str">
        <f t="shared" si="146"/>
        <v/>
      </c>
      <c r="BT430" s="62" t="str">
        <f t="shared" si="147"/>
        <v/>
      </c>
      <c r="BU430" s="62" t="str">
        <f t="shared" si="148"/>
        <v/>
      </c>
      <c r="BV430" s="62" t="str">
        <f t="shared" si="149"/>
        <v/>
      </c>
      <c r="BW430" s="62" t="str">
        <f t="shared" si="150"/>
        <v/>
      </c>
    </row>
    <row r="431" spans="1:75" s="13" customFormat="1" ht="38.25" customHeight="1" thickBot="1">
      <c r="A431" s="49">
        <f t="shared" si="151"/>
        <v>0</v>
      </c>
      <c r="B431" s="49" t="str">
        <f t="shared" si="152"/>
        <v>1-25</v>
      </c>
      <c r="C431" s="34"/>
      <c r="D431" s="92" t="str">
        <f>$A431&amp;"-"&amp;$B431&amp;"-"&amp;TEXT(ROWS(D$5:D431),"000")</f>
        <v>0-1-25-427</v>
      </c>
      <c r="E431" s="4"/>
      <c r="F431" s="4"/>
      <c r="G431" s="4"/>
      <c r="H431" s="4"/>
      <c r="I431" s="27"/>
      <c r="J431" s="4"/>
      <c r="K431" s="4"/>
      <c r="L431" s="4"/>
      <c r="M431" s="4"/>
      <c r="N431" s="57"/>
      <c r="O431" s="61"/>
      <c r="P431" s="63"/>
      <c r="Q431" s="68"/>
      <c r="R431" s="68"/>
      <c r="S431" s="68"/>
      <c r="T431" s="68"/>
      <c r="U431" s="70"/>
      <c r="V431" s="70"/>
      <c r="W431" s="70"/>
      <c r="X431" s="70"/>
      <c r="Y431" s="70"/>
      <c r="Z431" s="70"/>
      <c r="AA431" s="70"/>
      <c r="AB431" s="70"/>
      <c r="AC431" s="62" t="str">
        <f t="shared" si="136"/>
        <v/>
      </c>
      <c r="AD431" s="62" t="str">
        <f t="shared" si="137"/>
        <v/>
      </c>
      <c r="AE431" s="62" t="str">
        <f t="shared" si="138"/>
        <v/>
      </c>
      <c r="AF431" s="62" t="str">
        <f t="shared" si="139"/>
        <v/>
      </c>
      <c r="AG431" s="62" t="str">
        <f t="shared" si="140"/>
        <v/>
      </c>
      <c r="AH431" s="63" t="str">
        <f>IF(AG431&lt;'Patient Data'!$AS$4,"Labs complete w/in 45 minutes","")</f>
        <v/>
      </c>
      <c r="AI431" s="62" t="str">
        <f t="shared" si="141"/>
        <v/>
      </c>
      <c r="AJ431" s="63" t="str">
        <f>IF(AI431&lt;'Patient Data'!$AU$4,"tPA w/in 60 minutes","")</f>
        <v/>
      </c>
      <c r="AK431" s="63" t="str">
        <f>IF(AY431&lt;'Patient Data'!$AY$4,"tPA w/in 3 hours","")</f>
        <v/>
      </c>
      <c r="AL431" s="63" t="str">
        <f>IF(AR431&lt;'Patient Data'!$AR$4,"LSN within 3.5 hours","")</f>
        <v/>
      </c>
      <c r="AM431" s="63" t="str">
        <f t="shared" si="132"/>
        <v>-0-0-1-25-427</v>
      </c>
      <c r="AR431" s="18" t="str">
        <f t="shared" si="133"/>
        <v/>
      </c>
      <c r="AS431" s="18" t="str">
        <f>IF(L431="","",AG431-'Patient Data'!$AS$4)</f>
        <v/>
      </c>
      <c r="AT431" s="19"/>
      <c r="AU431" s="18" t="str">
        <f>IF(M431="","",AI431-'Patient Data'!$AU$4)</f>
        <v/>
      </c>
      <c r="AW431" s="19"/>
      <c r="AX431" s="18" t="str">
        <f t="shared" si="134"/>
        <v/>
      </c>
      <c r="AY431" s="18" t="str">
        <f t="shared" si="135"/>
        <v/>
      </c>
      <c r="AZ431" s="19"/>
      <c r="BO431" s="62" t="str">
        <f t="shared" si="142"/>
        <v/>
      </c>
      <c r="BP431" s="62" t="str">
        <f t="shared" si="143"/>
        <v/>
      </c>
      <c r="BQ431" s="62" t="str">
        <f t="shared" si="144"/>
        <v/>
      </c>
      <c r="BR431" s="62" t="str">
        <f t="shared" si="145"/>
        <v/>
      </c>
      <c r="BS431" s="62" t="str">
        <f t="shared" si="146"/>
        <v/>
      </c>
      <c r="BT431" s="62" t="str">
        <f t="shared" si="147"/>
        <v/>
      </c>
      <c r="BU431" s="62" t="str">
        <f t="shared" si="148"/>
        <v/>
      </c>
      <c r="BV431" s="62" t="str">
        <f t="shared" si="149"/>
        <v/>
      </c>
      <c r="BW431" s="62" t="str">
        <f t="shared" si="150"/>
        <v/>
      </c>
    </row>
    <row r="432" spans="1:75" s="13" customFormat="1" ht="38.25" customHeight="1" thickBot="1">
      <c r="A432" s="49">
        <f t="shared" si="151"/>
        <v>0</v>
      </c>
      <c r="B432" s="49" t="str">
        <f t="shared" si="152"/>
        <v>1-25</v>
      </c>
      <c r="C432" s="34"/>
      <c r="D432" s="92" t="str">
        <f>$A432&amp;"-"&amp;$B432&amp;"-"&amp;TEXT(ROWS(D$5:D432),"000")</f>
        <v>0-1-25-428</v>
      </c>
      <c r="E432" s="4"/>
      <c r="F432" s="4"/>
      <c r="G432" s="4"/>
      <c r="H432" s="4"/>
      <c r="I432" s="27"/>
      <c r="J432" s="4"/>
      <c r="K432" s="4"/>
      <c r="L432" s="4"/>
      <c r="M432" s="4"/>
      <c r="N432" s="57"/>
      <c r="O432" s="61"/>
      <c r="P432" s="63"/>
      <c r="Q432" s="68"/>
      <c r="R432" s="68"/>
      <c r="S432" s="68"/>
      <c r="T432" s="68"/>
      <c r="U432" s="70"/>
      <c r="V432" s="70"/>
      <c r="W432" s="70"/>
      <c r="X432" s="70"/>
      <c r="Y432" s="70"/>
      <c r="Z432" s="70"/>
      <c r="AA432" s="70"/>
      <c r="AB432" s="70"/>
      <c r="AC432" s="62" t="str">
        <f t="shared" si="136"/>
        <v/>
      </c>
      <c r="AD432" s="62" t="str">
        <f t="shared" si="137"/>
        <v/>
      </c>
      <c r="AE432" s="62" t="str">
        <f t="shared" si="138"/>
        <v/>
      </c>
      <c r="AF432" s="62" t="str">
        <f t="shared" si="139"/>
        <v/>
      </c>
      <c r="AG432" s="62" t="str">
        <f t="shared" si="140"/>
        <v/>
      </c>
      <c r="AH432" s="63" t="str">
        <f>IF(AG432&lt;'Patient Data'!$AS$4,"Labs complete w/in 45 minutes","")</f>
        <v/>
      </c>
      <c r="AI432" s="62" t="str">
        <f t="shared" si="141"/>
        <v/>
      </c>
      <c r="AJ432" s="63" t="str">
        <f>IF(AI432&lt;'Patient Data'!$AU$4,"tPA w/in 60 minutes","")</f>
        <v/>
      </c>
      <c r="AK432" s="63" t="str">
        <f>IF(AY432&lt;'Patient Data'!$AY$4,"tPA w/in 3 hours","")</f>
        <v/>
      </c>
      <c r="AL432" s="63" t="str">
        <f>IF(AR432&lt;'Patient Data'!$AR$4,"LSN within 3.5 hours","")</f>
        <v/>
      </c>
      <c r="AM432" s="63" t="str">
        <f t="shared" si="132"/>
        <v>-0-0-1-25-428</v>
      </c>
      <c r="AR432" s="18" t="str">
        <f t="shared" si="133"/>
        <v/>
      </c>
      <c r="AS432" s="18" t="str">
        <f>IF(L432="","",AG432-'Patient Data'!$AS$4)</f>
        <v/>
      </c>
      <c r="AT432" s="19"/>
      <c r="AU432" s="18" t="str">
        <f>IF(M432="","",AI432-'Patient Data'!$AU$4)</f>
        <v/>
      </c>
      <c r="AW432" s="19"/>
      <c r="AX432" s="18" t="str">
        <f t="shared" si="134"/>
        <v/>
      </c>
      <c r="AY432" s="18" t="str">
        <f t="shared" si="135"/>
        <v/>
      </c>
      <c r="AZ432" s="19"/>
      <c r="BO432" s="62" t="str">
        <f t="shared" si="142"/>
        <v/>
      </c>
      <c r="BP432" s="62" t="str">
        <f t="shared" si="143"/>
        <v/>
      </c>
      <c r="BQ432" s="62" t="str">
        <f t="shared" si="144"/>
        <v/>
      </c>
      <c r="BR432" s="62" t="str">
        <f t="shared" si="145"/>
        <v/>
      </c>
      <c r="BS432" s="62" t="str">
        <f t="shared" si="146"/>
        <v/>
      </c>
      <c r="BT432" s="62" t="str">
        <f t="shared" si="147"/>
        <v/>
      </c>
      <c r="BU432" s="62" t="str">
        <f t="shared" si="148"/>
        <v/>
      </c>
      <c r="BV432" s="62" t="str">
        <f t="shared" si="149"/>
        <v/>
      </c>
      <c r="BW432" s="62" t="str">
        <f t="shared" si="150"/>
        <v/>
      </c>
    </row>
    <row r="433" spans="1:75" s="13" customFormat="1" ht="38.25" customHeight="1" thickBot="1">
      <c r="A433" s="49">
        <f t="shared" si="151"/>
        <v>0</v>
      </c>
      <c r="B433" s="49" t="str">
        <f t="shared" si="152"/>
        <v>1-25</v>
      </c>
      <c r="C433" s="34"/>
      <c r="D433" s="92" t="str">
        <f>$A433&amp;"-"&amp;$B433&amp;"-"&amp;TEXT(ROWS(D$5:D433),"000")</f>
        <v>0-1-25-429</v>
      </c>
      <c r="E433" s="4"/>
      <c r="F433" s="4"/>
      <c r="G433" s="4"/>
      <c r="H433" s="4"/>
      <c r="I433" s="27"/>
      <c r="J433" s="4"/>
      <c r="K433" s="4"/>
      <c r="L433" s="4"/>
      <c r="M433" s="4"/>
      <c r="N433" s="57"/>
      <c r="O433" s="61"/>
      <c r="P433" s="63"/>
      <c r="Q433" s="68"/>
      <c r="R433" s="68"/>
      <c r="S433" s="68"/>
      <c r="T433" s="68"/>
      <c r="U433" s="70"/>
      <c r="V433" s="70"/>
      <c r="W433" s="70"/>
      <c r="X433" s="70"/>
      <c r="Y433" s="70"/>
      <c r="Z433" s="70"/>
      <c r="AA433" s="70"/>
      <c r="AB433" s="70"/>
      <c r="AC433" s="62" t="str">
        <f t="shared" si="136"/>
        <v/>
      </c>
      <c r="AD433" s="62" t="str">
        <f t="shared" si="137"/>
        <v/>
      </c>
      <c r="AE433" s="62" t="str">
        <f t="shared" si="138"/>
        <v/>
      </c>
      <c r="AF433" s="62" t="str">
        <f t="shared" si="139"/>
        <v/>
      </c>
      <c r="AG433" s="62" t="str">
        <f t="shared" si="140"/>
        <v/>
      </c>
      <c r="AH433" s="63" t="str">
        <f>IF(AG433&lt;'Patient Data'!$AS$4,"Labs complete w/in 45 minutes","")</f>
        <v/>
      </c>
      <c r="AI433" s="62" t="str">
        <f t="shared" si="141"/>
        <v/>
      </c>
      <c r="AJ433" s="63" t="str">
        <f>IF(AI433&lt;'Patient Data'!$AU$4,"tPA w/in 60 minutes","")</f>
        <v/>
      </c>
      <c r="AK433" s="63" t="str">
        <f>IF(AY433&lt;'Patient Data'!$AY$4,"tPA w/in 3 hours","")</f>
        <v/>
      </c>
      <c r="AL433" s="63" t="str">
        <f>IF(AR433&lt;'Patient Data'!$AR$4,"LSN within 3.5 hours","")</f>
        <v/>
      </c>
      <c r="AM433" s="63" t="str">
        <f t="shared" si="132"/>
        <v>-0-0-1-25-429</v>
      </c>
      <c r="AR433" s="18" t="str">
        <f t="shared" si="133"/>
        <v/>
      </c>
      <c r="AS433" s="18" t="str">
        <f>IF(L433="","",AG433-'Patient Data'!$AS$4)</f>
        <v/>
      </c>
      <c r="AT433" s="19"/>
      <c r="AU433" s="18" t="str">
        <f>IF(M433="","",AI433-'Patient Data'!$AU$4)</f>
        <v/>
      </c>
      <c r="AW433" s="19"/>
      <c r="AX433" s="18" t="str">
        <f t="shared" si="134"/>
        <v/>
      </c>
      <c r="AY433" s="18" t="str">
        <f t="shared" si="135"/>
        <v/>
      </c>
      <c r="AZ433" s="19"/>
      <c r="BO433" s="62" t="str">
        <f t="shared" si="142"/>
        <v/>
      </c>
      <c r="BP433" s="62" t="str">
        <f t="shared" si="143"/>
        <v/>
      </c>
      <c r="BQ433" s="62" t="str">
        <f t="shared" si="144"/>
        <v/>
      </c>
      <c r="BR433" s="62" t="str">
        <f t="shared" si="145"/>
        <v/>
      </c>
      <c r="BS433" s="62" t="str">
        <f t="shared" si="146"/>
        <v/>
      </c>
      <c r="BT433" s="62" t="str">
        <f t="shared" si="147"/>
        <v/>
      </c>
      <c r="BU433" s="62" t="str">
        <f t="shared" si="148"/>
        <v/>
      </c>
      <c r="BV433" s="62" t="str">
        <f t="shared" si="149"/>
        <v/>
      </c>
      <c r="BW433" s="62" t="str">
        <f t="shared" si="150"/>
        <v/>
      </c>
    </row>
    <row r="434" spans="1:75" s="13" customFormat="1" ht="38.25" customHeight="1" thickBot="1">
      <c r="A434" s="49">
        <f t="shared" si="151"/>
        <v>0</v>
      </c>
      <c r="B434" s="49" t="str">
        <f t="shared" si="152"/>
        <v>1-25</v>
      </c>
      <c r="C434" s="34"/>
      <c r="D434" s="92" t="str">
        <f>$A434&amp;"-"&amp;$B434&amp;"-"&amp;TEXT(ROWS(D$5:D434),"000")</f>
        <v>0-1-25-430</v>
      </c>
      <c r="E434" s="4"/>
      <c r="F434" s="4"/>
      <c r="G434" s="4"/>
      <c r="H434" s="4"/>
      <c r="I434" s="27"/>
      <c r="J434" s="4"/>
      <c r="K434" s="4"/>
      <c r="L434" s="4"/>
      <c r="M434" s="4"/>
      <c r="N434" s="57"/>
      <c r="O434" s="61"/>
      <c r="P434" s="63"/>
      <c r="Q434" s="68"/>
      <c r="R434" s="68"/>
      <c r="S434" s="68"/>
      <c r="T434" s="68"/>
      <c r="U434" s="70"/>
      <c r="V434" s="70"/>
      <c r="W434" s="70"/>
      <c r="X434" s="70"/>
      <c r="Y434" s="70"/>
      <c r="Z434" s="70"/>
      <c r="AA434" s="70"/>
      <c r="AB434" s="70"/>
      <c r="AC434" s="62" t="str">
        <f t="shared" si="136"/>
        <v/>
      </c>
      <c r="AD434" s="62" t="str">
        <f t="shared" si="137"/>
        <v/>
      </c>
      <c r="AE434" s="62" t="str">
        <f t="shared" si="138"/>
        <v/>
      </c>
      <c r="AF434" s="62" t="str">
        <f t="shared" si="139"/>
        <v/>
      </c>
      <c r="AG434" s="62" t="str">
        <f t="shared" si="140"/>
        <v/>
      </c>
      <c r="AH434" s="63" t="str">
        <f>IF(AG434&lt;'Patient Data'!$AS$4,"Labs complete w/in 45 minutes","")</f>
        <v/>
      </c>
      <c r="AI434" s="62" t="str">
        <f t="shared" si="141"/>
        <v/>
      </c>
      <c r="AJ434" s="63" t="str">
        <f>IF(AI434&lt;'Patient Data'!$AU$4,"tPA w/in 60 minutes","")</f>
        <v/>
      </c>
      <c r="AK434" s="63" t="str">
        <f>IF(AY434&lt;'Patient Data'!$AY$4,"tPA w/in 3 hours","")</f>
        <v/>
      </c>
      <c r="AL434" s="63" t="str">
        <f>IF(AR434&lt;'Patient Data'!$AR$4,"LSN within 3.5 hours","")</f>
        <v/>
      </c>
      <c r="AM434" s="63" t="str">
        <f t="shared" si="132"/>
        <v>-0-0-1-25-430</v>
      </c>
      <c r="AR434" s="18" t="str">
        <f t="shared" si="133"/>
        <v/>
      </c>
      <c r="AS434" s="18" t="str">
        <f>IF(L434="","",AG434-'Patient Data'!$AS$4)</f>
        <v/>
      </c>
      <c r="AT434" s="19"/>
      <c r="AU434" s="18" t="str">
        <f>IF(M434="","",AI434-'Patient Data'!$AU$4)</f>
        <v/>
      </c>
      <c r="AW434" s="19"/>
      <c r="AX434" s="18" t="str">
        <f t="shared" si="134"/>
        <v/>
      </c>
      <c r="AY434" s="18" t="str">
        <f t="shared" si="135"/>
        <v/>
      </c>
      <c r="AZ434" s="19"/>
      <c r="BO434" s="62" t="str">
        <f t="shared" si="142"/>
        <v/>
      </c>
      <c r="BP434" s="62" t="str">
        <f t="shared" si="143"/>
        <v/>
      </c>
      <c r="BQ434" s="62" t="str">
        <f t="shared" si="144"/>
        <v/>
      </c>
      <c r="BR434" s="62" t="str">
        <f t="shared" si="145"/>
        <v/>
      </c>
      <c r="BS434" s="62" t="str">
        <f t="shared" si="146"/>
        <v/>
      </c>
      <c r="BT434" s="62" t="str">
        <f t="shared" si="147"/>
        <v/>
      </c>
      <c r="BU434" s="62" t="str">
        <f t="shared" si="148"/>
        <v/>
      </c>
      <c r="BV434" s="62" t="str">
        <f t="shared" si="149"/>
        <v/>
      </c>
      <c r="BW434" s="62" t="str">
        <f t="shared" si="150"/>
        <v/>
      </c>
    </row>
    <row r="435" spans="1:75" s="13" customFormat="1" ht="38.25" customHeight="1" thickBot="1">
      <c r="A435" s="49">
        <f t="shared" si="151"/>
        <v>0</v>
      </c>
      <c r="B435" s="49" t="str">
        <f t="shared" si="152"/>
        <v>1-25</v>
      </c>
      <c r="C435" s="34"/>
      <c r="D435" s="92" t="str">
        <f>$A435&amp;"-"&amp;$B435&amp;"-"&amp;TEXT(ROWS(D$5:D435),"000")</f>
        <v>0-1-25-431</v>
      </c>
      <c r="E435" s="4"/>
      <c r="F435" s="4"/>
      <c r="G435" s="4"/>
      <c r="H435" s="4"/>
      <c r="I435" s="27"/>
      <c r="J435" s="4"/>
      <c r="K435" s="4"/>
      <c r="L435" s="4"/>
      <c r="M435" s="4"/>
      <c r="N435" s="57"/>
      <c r="O435" s="61"/>
      <c r="P435" s="63"/>
      <c r="Q435" s="68"/>
      <c r="R435" s="68"/>
      <c r="S435" s="68"/>
      <c r="T435" s="68"/>
      <c r="U435" s="70"/>
      <c r="V435" s="70"/>
      <c r="W435" s="70"/>
      <c r="X435" s="70"/>
      <c r="Y435" s="70"/>
      <c r="Z435" s="70"/>
      <c r="AA435" s="70"/>
      <c r="AB435" s="70"/>
      <c r="AC435" s="62" t="str">
        <f t="shared" si="136"/>
        <v/>
      </c>
      <c r="AD435" s="62" t="str">
        <f t="shared" si="137"/>
        <v/>
      </c>
      <c r="AE435" s="62" t="str">
        <f t="shared" si="138"/>
        <v/>
      </c>
      <c r="AF435" s="62" t="str">
        <f t="shared" si="139"/>
        <v/>
      </c>
      <c r="AG435" s="62" t="str">
        <f t="shared" si="140"/>
        <v/>
      </c>
      <c r="AH435" s="63" t="str">
        <f>IF(AG435&lt;'Patient Data'!$AS$4,"Labs complete w/in 45 minutes","")</f>
        <v/>
      </c>
      <c r="AI435" s="62" t="str">
        <f t="shared" si="141"/>
        <v/>
      </c>
      <c r="AJ435" s="63" t="str">
        <f>IF(AI435&lt;'Patient Data'!$AU$4,"tPA w/in 60 minutes","")</f>
        <v/>
      </c>
      <c r="AK435" s="63" t="str">
        <f>IF(AY435&lt;'Patient Data'!$AY$4,"tPA w/in 3 hours","")</f>
        <v/>
      </c>
      <c r="AL435" s="63" t="str">
        <f>IF(AR435&lt;'Patient Data'!$AR$4,"LSN within 3.5 hours","")</f>
        <v/>
      </c>
      <c r="AM435" s="63" t="str">
        <f t="shared" si="132"/>
        <v>-0-0-1-25-431</v>
      </c>
      <c r="AR435" s="18" t="str">
        <f t="shared" si="133"/>
        <v/>
      </c>
      <c r="AS435" s="18" t="str">
        <f>IF(L435="","",AG435-'Patient Data'!$AS$4)</f>
        <v/>
      </c>
      <c r="AT435" s="19"/>
      <c r="AU435" s="18" t="str">
        <f>IF(M435="","",AI435-'Patient Data'!$AU$4)</f>
        <v/>
      </c>
      <c r="AW435" s="19"/>
      <c r="AX435" s="18" t="str">
        <f t="shared" si="134"/>
        <v/>
      </c>
      <c r="AY435" s="18" t="str">
        <f t="shared" si="135"/>
        <v/>
      </c>
      <c r="AZ435" s="19"/>
      <c r="BO435" s="62" t="str">
        <f t="shared" si="142"/>
        <v/>
      </c>
      <c r="BP435" s="62" t="str">
        <f t="shared" si="143"/>
        <v/>
      </c>
      <c r="BQ435" s="62" t="str">
        <f t="shared" si="144"/>
        <v/>
      </c>
      <c r="BR435" s="62" t="str">
        <f t="shared" si="145"/>
        <v/>
      </c>
      <c r="BS435" s="62" t="str">
        <f t="shared" si="146"/>
        <v/>
      </c>
      <c r="BT435" s="62" t="str">
        <f t="shared" si="147"/>
        <v/>
      </c>
      <c r="BU435" s="62" t="str">
        <f t="shared" si="148"/>
        <v/>
      </c>
      <c r="BV435" s="62" t="str">
        <f t="shared" si="149"/>
        <v/>
      </c>
      <c r="BW435" s="62" t="str">
        <f t="shared" si="150"/>
        <v/>
      </c>
    </row>
    <row r="436" spans="1:75" s="13" customFormat="1" ht="38.25" customHeight="1" thickBot="1">
      <c r="A436" s="49">
        <f t="shared" si="151"/>
        <v>0</v>
      </c>
      <c r="B436" s="49" t="str">
        <f t="shared" si="152"/>
        <v>1-25</v>
      </c>
      <c r="C436" s="34"/>
      <c r="D436" s="92" t="str">
        <f>$A436&amp;"-"&amp;$B436&amp;"-"&amp;TEXT(ROWS(D$5:D436),"000")</f>
        <v>0-1-25-432</v>
      </c>
      <c r="E436" s="4"/>
      <c r="F436" s="4"/>
      <c r="G436" s="4"/>
      <c r="H436" s="4"/>
      <c r="I436" s="27"/>
      <c r="J436" s="4"/>
      <c r="K436" s="4"/>
      <c r="L436" s="4"/>
      <c r="M436" s="4"/>
      <c r="N436" s="57"/>
      <c r="O436" s="61"/>
      <c r="P436" s="63"/>
      <c r="Q436" s="68"/>
      <c r="R436" s="68"/>
      <c r="S436" s="68"/>
      <c r="T436" s="68"/>
      <c r="U436" s="70"/>
      <c r="V436" s="70"/>
      <c r="W436" s="70"/>
      <c r="X436" s="70"/>
      <c r="Y436" s="70"/>
      <c r="Z436" s="70"/>
      <c r="AA436" s="70"/>
      <c r="AB436" s="70"/>
      <c r="AC436" s="62" t="str">
        <f t="shared" si="136"/>
        <v/>
      </c>
      <c r="AD436" s="62" t="str">
        <f t="shared" si="137"/>
        <v/>
      </c>
      <c r="AE436" s="62" t="str">
        <f t="shared" si="138"/>
        <v/>
      </c>
      <c r="AF436" s="62" t="str">
        <f t="shared" si="139"/>
        <v/>
      </c>
      <c r="AG436" s="62" t="str">
        <f t="shared" si="140"/>
        <v/>
      </c>
      <c r="AH436" s="63" t="str">
        <f>IF(AG436&lt;'Patient Data'!$AS$4,"Labs complete w/in 45 minutes","")</f>
        <v/>
      </c>
      <c r="AI436" s="62" t="str">
        <f t="shared" si="141"/>
        <v/>
      </c>
      <c r="AJ436" s="63" t="str">
        <f>IF(AI436&lt;'Patient Data'!$AU$4,"tPA w/in 60 minutes","")</f>
        <v/>
      </c>
      <c r="AK436" s="63" t="str">
        <f>IF(AY436&lt;'Patient Data'!$AY$4,"tPA w/in 3 hours","")</f>
        <v/>
      </c>
      <c r="AL436" s="63" t="str">
        <f>IF(AR436&lt;'Patient Data'!$AR$4,"LSN within 3.5 hours","")</f>
        <v/>
      </c>
      <c r="AM436" s="63" t="str">
        <f t="shared" si="132"/>
        <v>-0-0-1-25-432</v>
      </c>
      <c r="AR436" s="18" t="str">
        <f t="shared" si="133"/>
        <v/>
      </c>
      <c r="AS436" s="18" t="str">
        <f>IF(L436="","",AG436-'Patient Data'!$AS$4)</f>
        <v/>
      </c>
      <c r="AT436" s="19"/>
      <c r="AU436" s="18" t="str">
        <f>IF(M436="","",AI436-'Patient Data'!$AU$4)</f>
        <v/>
      </c>
      <c r="AW436" s="19"/>
      <c r="AX436" s="18" t="str">
        <f t="shared" si="134"/>
        <v/>
      </c>
      <c r="AY436" s="18" t="str">
        <f t="shared" si="135"/>
        <v/>
      </c>
      <c r="AZ436" s="19"/>
      <c r="BO436" s="62" t="str">
        <f t="shared" si="142"/>
        <v/>
      </c>
      <c r="BP436" s="62" t="str">
        <f t="shared" si="143"/>
        <v/>
      </c>
      <c r="BQ436" s="62" t="str">
        <f t="shared" si="144"/>
        <v/>
      </c>
      <c r="BR436" s="62" t="str">
        <f t="shared" si="145"/>
        <v/>
      </c>
      <c r="BS436" s="62" t="str">
        <f t="shared" si="146"/>
        <v/>
      </c>
      <c r="BT436" s="62" t="str">
        <f t="shared" si="147"/>
        <v/>
      </c>
      <c r="BU436" s="62" t="str">
        <f t="shared" si="148"/>
        <v/>
      </c>
      <c r="BV436" s="62" t="str">
        <f t="shared" si="149"/>
        <v/>
      </c>
      <c r="BW436" s="62" t="str">
        <f t="shared" si="150"/>
        <v/>
      </c>
    </row>
    <row r="437" spans="1:75" s="13" customFormat="1" ht="38.25" customHeight="1" thickBot="1">
      <c r="A437" s="49">
        <f t="shared" si="151"/>
        <v>0</v>
      </c>
      <c r="B437" s="49" t="str">
        <f t="shared" si="152"/>
        <v>1-25</v>
      </c>
      <c r="C437" s="34"/>
      <c r="D437" s="92" t="str">
        <f>$A437&amp;"-"&amp;$B437&amp;"-"&amp;TEXT(ROWS(D$5:D437),"000")</f>
        <v>0-1-25-433</v>
      </c>
      <c r="E437" s="4"/>
      <c r="F437" s="4"/>
      <c r="G437" s="4"/>
      <c r="H437" s="4"/>
      <c r="I437" s="27"/>
      <c r="J437" s="4"/>
      <c r="K437" s="4"/>
      <c r="L437" s="4"/>
      <c r="M437" s="4"/>
      <c r="N437" s="57"/>
      <c r="O437" s="61"/>
      <c r="P437" s="63"/>
      <c r="Q437" s="68"/>
      <c r="R437" s="68"/>
      <c r="S437" s="68"/>
      <c r="T437" s="68"/>
      <c r="U437" s="70"/>
      <c r="V437" s="70"/>
      <c r="W437" s="70"/>
      <c r="X437" s="70"/>
      <c r="Y437" s="70"/>
      <c r="Z437" s="70"/>
      <c r="AA437" s="70"/>
      <c r="AB437" s="70"/>
      <c r="AC437" s="62" t="str">
        <f t="shared" si="136"/>
        <v/>
      </c>
      <c r="AD437" s="62" t="str">
        <f t="shared" si="137"/>
        <v/>
      </c>
      <c r="AE437" s="62" t="str">
        <f t="shared" si="138"/>
        <v/>
      </c>
      <c r="AF437" s="62" t="str">
        <f t="shared" si="139"/>
        <v/>
      </c>
      <c r="AG437" s="62" t="str">
        <f t="shared" si="140"/>
        <v/>
      </c>
      <c r="AH437" s="63" t="str">
        <f>IF(AG437&lt;'Patient Data'!$AS$4,"Labs complete w/in 45 minutes","")</f>
        <v/>
      </c>
      <c r="AI437" s="62" t="str">
        <f t="shared" si="141"/>
        <v/>
      </c>
      <c r="AJ437" s="63" t="str">
        <f>IF(AI437&lt;'Patient Data'!$AU$4,"tPA w/in 60 minutes","")</f>
        <v/>
      </c>
      <c r="AK437" s="63" t="str">
        <f>IF(AY437&lt;'Patient Data'!$AY$4,"tPA w/in 3 hours","")</f>
        <v/>
      </c>
      <c r="AL437" s="63" t="str">
        <f>IF(AR437&lt;'Patient Data'!$AR$4,"LSN within 3.5 hours","")</f>
        <v/>
      </c>
      <c r="AM437" s="63" t="str">
        <f t="shared" si="132"/>
        <v>-0-0-1-25-433</v>
      </c>
      <c r="AR437" s="18" t="str">
        <f t="shared" si="133"/>
        <v/>
      </c>
      <c r="AS437" s="18" t="str">
        <f>IF(L437="","",AG437-'Patient Data'!$AS$4)</f>
        <v/>
      </c>
      <c r="AT437" s="19"/>
      <c r="AU437" s="18" t="str">
        <f>IF(M437="","",AI437-'Patient Data'!$AU$4)</f>
        <v/>
      </c>
      <c r="AW437" s="19"/>
      <c r="AX437" s="18" t="str">
        <f t="shared" si="134"/>
        <v/>
      </c>
      <c r="AY437" s="18" t="str">
        <f t="shared" si="135"/>
        <v/>
      </c>
      <c r="AZ437" s="19"/>
      <c r="BO437" s="62" t="str">
        <f t="shared" si="142"/>
        <v/>
      </c>
      <c r="BP437" s="62" t="str">
        <f t="shared" si="143"/>
        <v/>
      </c>
      <c r="BQ437" s="62" t="str">
        <f t="shared" si="144"/>
        <v/>
      </c>
      <c r="BR437" s="62" t="str">
        <f t="shared" si="145"/>
        <v/>
      </c>
      <c r="BS437" s="62" t="str">
        <f t="shared" si="146"/>
        <v/>
      </c>
      <c r="BT437" s="62" t="str">
        <f t="shared" si="147"/>
        <v/>
      </c>
      <c r="BU437" s="62" t="str">
        <f t="shared" si="148"/>
        <v/>
      </c>
      <c r="BV437" s="62" t="str">
        <f t="shared" si="149"/>
        <v/>
      </c>
      <c r="BW437" s="62" t="str">
        <f t="shared" si="150"/>
        <v/>
      </c>
    </row>
    <row r="438" spans="1:75" s="13" customFormat="1" ht="38.25" customHeight="1" thickBot="1">
      <c r="A438" s="49">
        <f t="shared" si="151"/>
        <v>0</v>
      </c>
      <c r="B438" s="49" t="str">
        <f t="shared" si="152"/>
        <v>1-25</v>
      </c>
      <c r="C438" s="34"/>
      <c r="D438" s="92" t="str">
        <f>$A438&amp;"-"&amp;$B438&amp;"-"&amp;TEXT(ROWS(D$5:D438),"000")</f>
        <v>0-1-25-434</v>
      </c>
      <c r="E438" s="4"/>
      <c r="F438" s="4"/>
      <c r="G438" s="4"/>
      <c r="H438" s="4"/>
      <c r="I438" s="27"/>
      <c r="J438" s="4"/>
      <c r="K438" s="4"/>
      <c r="L438" s="4"/>
      <c r="M438" s="4"/>
      <c r="N438" s="57"/>
      <c r="O438" s="61"/>
      <c r="P438" s="63"/>
      <c r="Q438" s="68"/>
      <c r="R438" s="68"/>
      <c r="S438" s="68"/>
      <c r="T438" s="68"/>
      <c r="U438" s="70"/>
      <c r="V438" s="70"/>
      <c r="W438" s="70"/>
      <c r="X438" s="70"/>
      <c r="Y438" s="70"/>
      <c r="Z438" s="70"/>
      <c r="AA438" s="70"/>
      <c r="AB438" s="70"/>
      <c r="AC438" s="62" t="str">
        <f t="shared" si="136"/>
        <v/>
      </c>
      <c r="AD438" s="62" t="str">
        <f t="shared" si="137"/>
        <v/>
      </c>
      <c r="AE438" s="62" t="str">
        <f t="shared" si="138"/>
        <v/>
      </c>
      <c r="AF438" s="62" t="str">
        <f t="shared" si="139"/>
        <v/>
      </c>
      <c r="AG438" s="62" t="str">
        <f t="shared" si="140"/>
        <v/>
      </c>
      <c r="AH438" s="63" t="str">
        <f>IF(AG438&lt;'Patient Data'!$AS$4,"Labs complete w/in 45 minutes","")</f>
        <v/>
      </c>
      <c r="AI438" s="62" t="str">
        <f t="shared" si="141"/>
        <v/>
      </c>
      <c r="AJ438" s="63" t="str">
        <f>IF(AI438&lt;'Patient Data'!$AU$4,"tPA w/in 60 minutes","")</f>
        <v/>
      </c>
      <c r="AK438" s="63" t="str">
        <f>IF(AY438&lt;'Patient Data'!$AY$4,"tPA w/in 3 hours","")</f>
        <v/>
      </c>
      <c r="AL438" s="63" t="str">
        <f>IF(AR438&lt;'Patient Data'!$AR$4,"LSN within 3.5 hours","")</f>
        <v/>
      </c>
      <c r="AM438" s="63" t="str">
        <f t="shared" si="132"/>
        <v>-0-0-1-25-434</v>
      </c>
      <c r="AR438" s="18" t="str">
        <f t="shared" si="133"/>
        <v/>
      </c>
      <c r="AS438" s="18" t="str">
        <f>IF(L438="","",AG438-'Patient Data'!$AS$4)</f>
        <v/>
      </c>
      <c r="AT438" s="19"/>
      <c r="AU438" s="18" t="str">
        <f>IF(M438="","",AI438-'Patient Data'!$AU$4)</f>
        <v/>
      </c>
      <c r="AW438" s="19"/>
      <c r="AX438" s="18" t="str">
        <f t="shared" si="134"/>
        <v/>
      </c>
      <c r="AY438" s="18" t="str">
        <f t="shared" si="135"/>
        <v/>
      </c>
      <c r="AZ438" s="19"/>
      <c r="BO438" s="62" t="str">
        <f t="shared" si="142"/>
        <v/>
      </c>
      <c r="BP438" s="62" t="str">
        <f t="shared" si="143"/>
        <v/>
      </c>
      <c r="BQ438" s="62" t="str">
        <f t="shared" si="144"/>
        <v/>
      </c>
      <c r="BR438" s="62" t="str">
        <f t="shared" si="145"/>
        <v/>
      </c>
      <c r="BS438" s="62" t="str">
        <f t="shared" si="146"/>
        <v/>
      </c>
      <c r="BT438" s="62" t="str">
        <f t="shared" si="147"/>
        <v/>
      </c>
      <c r="BU438" s="62" t="str">
        <f t="shared" si="148"/>
        <v/>
      </c>
      <c r="BV438" s="62" t="str">
        <f t="shared" si="149"/>
        <v/>
      </c>
      <c r="BW438" s="62" t="str">
        <f t="shared" si="150"/>
        <v/>
      </c>
    </row>
    <row r="439" spans="1:75" s="13" customFormat="1" ht="38.25" customHeight="1" thickBot="1">
      <c r="A439" s="49">
        <f t="shared" si="151"/>
        <v>0</v>
      </c>
      <c r="B439" s="49" t="str">
        <f t="shared" si="152"/>
        <v>1-25</v>
      </c>
      <c r="C439" s="34"/>
      <c r="D439" s="92" t="str">
        <f>$A439&amp;"-"&amp;$B439&amp;"-"&amp;TEXT(ROWS(D$5:D439),"000")</f>
        <v>0-1-25-435</v>
      </c>
      <c r="E439" s="4"/>
      <c r="F439" s="4"/>
      <c r="G439" s="4"/>
      <c r="H439" s="4"/>
      <c r="I439" s="27"/>
      <c r="J439" s="4"/>
      <c r="K439" s="4"/>
      <c r="L439" s="4"/>
      <c r="M439" s="4"/>
      <c r="N439" s="57"/>
      <c r="O439" s="61"/>
      <c r="P439" s="63"/>
      <c r="Q439" s="68"/>
      <c r="R439" s="68"/>
      <c r="S439" s="68"/>
      <c r="T439" s="68"/>
      <c r="U439" s="70"/>
      <c r="V439" s="70"/>
      <c r="W439" s="70"/>
      <c r="X439" s="70"/>
      <c r="Y439" s="70"/>
      <c r="Z439" s="70"/>
      <c r="AA439" s="70"/>
      <c r="AB439" s="70"/>
      <c r="AC439" s="62" t="str">
        <f t="shared" si="136"/>
        <v/>
      </c>
      <c r="AD439" s="62" t="str">
        <f t="shared" si="137"/>
        <v/>
      </c>
      <c r="AE439" s="62" t="str">
        <f t="shared" si="138"/>
        <v/>
      </c>
      <c r="AF439" s="62" t="str">
        <f t="shared" si="139"/>
        <v/>
      </c>
      <c r="AG439" s="62" t="str">
        <f t="shared" si="140"/>
        <v/>
      </c>
      <c r="AH439" s="63" t="str">
        <f>IF(AG439&lt;'Patient Data'!$AS$4,"Labs complete w/in 45 minutes","")</f>
        <v/>
      </c>
      <c r="AI439" s="62" t="str">
        <f t="shared" si="141"/>
        <v/>
      </c>
      <c r="AJ439" s="63" t="str">
        <f>IF(AI439&lt;'Patient Data'!$AU$4,"tPA w/in 60 minutes","")</f>
        <v/>
      </c>
      <c r="AK439" s="63" t="str">
        <f>IF(AY439&lt;'Patient Data'!$AY$4,"tPA w/in 3 hours","")</f>
        <v/>
      </c>
      <c r="AL439" s="63" t="str">
        <f>IF(AR439&lt;'Patient Data'!$AR$4,"LSN within 3.5 hours","")</f>
        <v/>
      </c>
      <c r="AM439" s="63" t="str">
        <f t="shared" si="132"/>
        <v>-0-0-1-25-435</v>
      </c>
      <c r="AR439" s="18" t="str">
        <f t="shared" si="133"/>
        <v/>
      </c>
      <c r="AS439" s="18" t="str">
        <f>IF(L439="","",AG439-'Patient Data'!$AS$4)</f>
        <v/>
      </c>
      <c r="AT439" s="19"/>
      <c r="AU439" s="18" t="str">
        <f>IF(M439="","",AI439-'Patient Data'!$AU$4)</f>
        <v/>
      </c>
      <c r="AW439" s="19"/>
      <c r="AX439" s="18" t="str">
        <f t="shared" si="134"/>
        <v/>
      </c>
      <c r="AY439" s="18" t="str">
        <f t="shared" si="135"/>
        <v/>
      </c>
      <c r="AZ439" s="19"/>
      <c r="BO439" s="62" t="str">
        <f t="shared" si="142"/>
        <v/>
      </c>
      <c r="BP439" s="62" t="str">
        <f t="shared" si="143"/>
        <v/>
      </c>
      <c r="BQ439" s="62" t="str">
        <f t="shared" si="144"/>
        <v/>
      </c>
      <c r="BR439" s="62" t="str">
        <f t="shared" si="145"/>
        <v/>
      </c>
      <c r="BS439" s="62" t="str">
        <f t="shared" si="146"/>
        <v/>
      </c>
      <c r="BT439" s="62" t="str">
        <f t="shared" si="147"/>
        <v/>
      </c>
      <c r="BU439" s="62" t="str">
        <f t="shared" si="148"/>
        <v/>
      </c>
      <c r="BV439" s="62" t="str">
        <f t="shared" si="149"/>
        <v/>
      </c>
      <c r="BW439" s="62" t="str">
        <f t="shared" si="150"/>
        <v/>
      </c>
    </row>
    <row r="440" spans="1:75" s="13" customFormat="1" ht="38.25" customHeight="1" thickBot="1">
      <c r="A440" s="49">
        <f t="shared" si="151"/>
        <v>0</v>
      </c>
      <c r="B440" s="49" t="str">
        <f t="shared" si="152"/>
        <v>1-25</v>
      </c>
      <c r="C440" s="34"/>
      <c r="D440" s="92" t="str">
        <f>$A440&amp;"-"&amp;$B440&amp;"-"&amp;TEXT(ROWS(D$5:D440),"000")</f>
        <v>0-1-25-436</v>
      </c>
      <c r="E440" s="4"/>
      <c r="F440" s="4"/>
      <c r="G440" s="4"/>
      <c r="H440" s="4"/>
      <c r="I440" s="27"/>
      <c r="J440" s="4"/>
      <c r="K440" s="4"/>
      <c r="L440" s="4"/>
      <c r="M440" s="4"/>
      <c r="N440" s="57"/>
      <c r="O440" s="61"/>
      <c r="P440" s="63"/>
      <c r="Q440" s="68"/>
      <c r="R440" s="68"/>
      <c r="S440" s="68"/>
      <c r="T440" s="68"/>
      <c r="U440" s="70"/>
      <c r="V440" s="70"/>
      <c r="W440" s="70"/>
      <c r="X440" s="70"/>
      <c r="Y440" s="70"/>
      <c r="Z440" s="70"/>
      <c r="AA440" s="70"/>
      <c r="AB440" s="70"/>
      <c r="AC440" s="62" t="str">
        <f t="shared" si="136"/>
        <v/>
      </c>
      <c r="AD440" s="62" t="str">
        <f t="shared" si="137"/>
        <v/>
      </c>
      <c r="AE440" s="62" t="str">
        <f t="shared" si="138"/>
        <v/>
      </c>
      <c r="AF440" s="62" t="str">
        <f t="shared" si="139"/>
        <v/>
      </c>
      <c r="AG440" s="62" t="str">
        <f t="shared" si="140"/>
        <v/>
      </c>
      <c r="AH440" s="63" t="str">
        <f>IF(AG440&lt;'Patient Data'!$AS$4,"Labs complete w/in 45 minutes","")</f>
        <v/>
      </c>
      <c r="AI440" s="62" t="str">
        <f t="shared" si="141"/>
        <v/>
      </c>
      <c r="AJ440" s="63" t="str">
        <f>IF(AI440&lt;'Patient Data'!$AU$4,"tPA w/in 60 minutes","")</f>
        <v/>
      </c>
      <c r="AK440" s="63" t="str">
        <f>IF(AY440&lt;'Patient Data'!$AY$4,"tPA w/in 3 hours","")</f>
        <v/>
      </c>
      <c r="AL440" s="63" t="str">
        <f>IF(AR440&lt;'Patient Data'!$AR$4,"LSN within 3.5 hours","")</f>
        <v/>
      </c>
      <c r="AM440" s="63" t="str">
        <f t="shared" si="132"/>
        <v>-0-0-1-25-436</v>
      </c>
      <c r="AR440" s="18" t="str">
        <f t="shared" si="133"/>
        <v/>
      </c>
      <c r="AS440" s="18" t="str">
        <f>IF(L440="","",AG440-'Patient Data'!$AS$4)</f>
        <v/>
      </c>
      <c r="AT440" s="19"/>
      <c r="AU440" s="18" t="str">
        <f>IF(M440="","",AI440-'Patient Data'!$AU$4)</f>
        <v/>
      </c>
      <c r="AW440" s="19"/>
      <c r="AX440" s="18" t="str">
        <f t="shared" si="134"/>
        <v/>
      </c>
      <c r="AY440" s="18" t="str">
        <f t="shared" si="135"/>
        <v/>
      </c>
      <c r="AZ440" s="19"/>
      <c r="BO440" s="62" t="str">
        <f t="shared" si="142"/>
        <v/>
      </c>
      <c r="BP440" s="62" t="str">
        <f t="shared" si="143"/>
        <v/>
      </c>
      <c r="BQ440" s="62" t="str">
        <f t="shared" si="144"/>
        <v/>
      </c>
      <c r="BR440" s="62" t="str">
        <f t="shared" si="145"/>
        <v/>
      </c>
      <c r="BS440" s="62" t="str">
        <f t="shared" si="146"/>
        <v/>
      </c>
      <c r="BT440" s="62" t="str">
        <f t="shared" si="147"/>
        <v/>
      </c>
      <c r="BU440" s="62" t="str">
        <f t="shared" si="148"/>
        <v/>
      </c>
      <c r="BV440" s="62" t="str">
        <f t="shared" si="149"/>
        <v/>
      </c>
      <c r="BW440" s="62" t="str">
        <f t="shared" si="150"/>
        <v/>
      </c>
    </row>
    <row r="441" spans="1:75" s="13" customFormat="1" ht="38.25" customHeight="1" thickBot="1">
      <c r="A441" s="49">
        <f t="shared" si="151"/>
        <v>0</v>
      </c>
      <c r="B441" s="49" t="str">
        <f t="shared" si="152"/>
        <v>1-25</v>
      </c>
      <c r="C441" s="34"/>
      <c r="D441" s="92" t="str">
        <f>$A441&amp;"-"&amp;$B441&amp;"-"&amp;TEXT(ROWS(D$5:D441),"000")</f>
        <v>0-1-25-437</v>
      </c>
      <c r="E441" s="4"/>
      <c r="F441" s="4"/>
      <c r="G441" s="4"/>
      <c r="H441" s="4"/>
      <c r="I441" s="27"/>
      <c r="J441" s="4"/>
      <c r="K441" s="4"/>
      <c r="L441" s="4"/>
      <c r="M441" s="4"/>
      <c r="N441" s="57"/>
      <c r="O441" s="61"/>
      <c r="P441" s="63"/>
      <c r="Q441" s="68"/>
      <c r="R441" s="68"/>
      <c r="S441" s="68"/>
      <c r="T441" s="68"/>
      <c r="U441" s="70"/>
      <c r="V441" s="70"/>
      <c r="W441" s="70"/>
      <c r="X441" s="70"/>
      <c r="Y441" s="70"/>
      <c r="Z441" s="70"/>
      <c r="AA441" s="70"/>
      <c r="AB441" s="70"/>
      <c r="AC441" s="62" t="str">
        <f t="shared" si="136"/>
        <v/>
      </c>
      <c r="AD441" s="62" t="str">
        <f t="shared" si="137"/>
        <v/>
      </c>
      <c r="AE441" s="62" t="str">
        <f t="shared" si="138"/>
        <v/>
      </c>
      <c r="AF441" s="62" t="str">
        <f t="shared" si="139"/>
        <v/>
      </c>
      <c r="AG441" s="62" t="str">
        <f t="shared" si="140"/>
        <v/>
      </c>
      <c r="AH441" s="63" t="str">
        <f>IF(AG441&lt;'Patient Data'!$AS$4,"Labs complete w/in 45 minutes","")</f>
        <v/>
      </c>
      <c r="AI441" s="62" t="str">
        <f t="shared" si="141"/>
        <v/>
      </c>
      <c r="AJ441" s="63" t="str">
        <f>IF(AI441&lt;'Patient Data'!$AU$4,"tPA w/in 60 minutes","")</f>
        <v/>
      </c>
      <c r="AK441" s="63" t="str">
        <f>IF(AY441&lt;'Patient Data'!$AY$4,"tPA w/in 3 hours","")</f>
        <v/>
      </c>
      <c r="AL441" s="63" t="str">
        <f>IF(AR441&lt;'Patient Data'!$AR$4,"LSN within 3.5 hours","")</f>
        <v/>
      </c>
      <c r="AM441" s="63" t="str">
        <f t="shared" si="132"/>
        <v>-0-0-1-25-437</v>
      </c>
      <c r="AR441" s="18" t="str">
        <f t="shared" si="133"/>
        <v/>
      </c>
      <c r="AS441" s="18" t="str">
        <f>IF(L441="","",AG441-'Patient Data'!$AS$4)</f>
        <v/>
      </c>
      <c r="AT441" s="19"/>
      <c r="AU441" s="18" t="str">
        <f>IF(M441="","",AI441-'Patient Data'!$AU$4)</f>
        <v/>
      </c>
      <c r="AW441" s="19"/>
      <c r="AX441" s="18" t="str">
        <f t="shared" si="134"/>
        <v/>
      </c>
      <c r="AY441" s="18" t="str">
        <f t="shared" si="135"/>
        <v/>
      </c>
      <c r="AZ441" s="19"/>
      <c r="BO441" s="62" t="str">
        <f t="shared" si="142"/>
        <v/>
      </c>
      <c r="BP441" s="62" t="str">
        <f t="shared" si="143"/>
        <v/>
      </c>
      <c r="BQ441" s="62" t="str">
        <f t="shared" si="144"/>
        <v/>
      </c>
      <c r="BR441" s="62" t="str">
        <f t="shared" si="145"/>
        <v/>
      </c>
      <c r="BS441" s="62" t="str">
        <f t="shared" si="146"/>
        <v/>
      </c>
      <c r="BT441" s="62" t="str">
        <f t="shared" si="147"/>
        <v/>
      </c>
      <c r="BU441" s="62" t="str">
        <f t="shared" si="148"/>
        <v/>
      </c>
      <c r="BV441" s="62" t="str">
        <f t="shared" si="149"/>
        <v/>
      </c>
      <c r="BW441" s="62" t="str">
        <f t="shared" si="150"/>
        <v/>
      </c>
    </row>
    <row r="442" spans="1:75" s="13" customFormat="1" ht="38.25" customHeight="1" thickBot="1">
      <c r="A442" s="49">
        <f t="shared" si="151"/>
        <v>0</v>
      </c>
      <c r="B442" s="49" t="str">
        <f t="shared" si="152"/>
        <v>1-25</v>
      </c>
      <c r="C442" s="34"/>
      <c r="D442" s="92" t="str">
        <f>$A442&amp;"-"&amp;$B442&amp;"-"&amp;TEXT(ROWS(D$5:D442),"000")</f>
        <v>0-1-25-438</v>
      </c>
      <c r="E442" s="4"/>
      <c r="F442" s="4"/>
      <c r="G442" s="4"/>
      <c r="H442" s="4"/>
      <c r="I442" s="27"/>
      <c r="J442" s="4"/>
      <c r="K442" s="4"/>
      <c r="L442" s="4"/>
      <c r="M442" s="4"/>
      <c r="N442" s="57"/>
      <c r="O442" s="61"/>
      <c r="P442" s="63"/>
      <c r="Q442" s="68"/>
      <c r="R442" s="68"/>
      <c r="S442" s="68"/>
      <c r="T442" s="68"/>
      <c r="U442" s="70"/>
      <c r="V442" s="70"/>
      <c r="W442" s="70"/>
      <c r="X442" s="70"/>
      <c r="Y442" s="70"/>
      <c r="Z442" s="70"/>
      <c r="AA442" s="70"/>
      <c r="AB442" s="70"/>
      <c r="AC442" s="62" t="str">
        <f t="shared" si="136"/>
        <v/>
      </c>
      <c r="AD442" s="62" t="str">
        <f t="shared" si="137"/>
        <v/>
      </c>
      <c r="AE442" s="62" t="str">
        <f t="shared" si="138"/>
        <v/>
      </c>
      <c r="AF442" s="62" t="str">
        <f t="shared" si="139"/>
        <v/>
      </c>
      <c r="AG442" s="62" t="str">
        <f t="shared" si="140"/>
        <v/>
      </c>
      <c r="AH442" s="63" t="str">
        <f>IF(AG442&lt;'Patient Data'!$AS$4,"Labs complete w/in 45 minutes","")</f>
        <v/>
      </c>
      <c r="AI442" s="62" t="str">
        <f t="shared" si="141"/>
        <v/>
      </c>
      <c r="AJ442" s="63" t="str">
        <f>IF(AI442&lt;'Patient Data'!$AU$4,"tPA w/in 60 minutes","")</f>
        <v/>
      </c>
      <c r="AK442" s="63" t="str">
        <f>IF(AY442&lt;'Patient Data'!$AY$4,"tPA w/in 3 hours","")</f>
        <v/>
      </c>
      <c r="AL442" s="63" t="str">
        <f>IF(AR442&lt;'Patient Data'!$AR$4,"LSN within 3.5 hours","")</f>
        <v/>
      </c>
      <c r="AM442" s="63" t="str">
        <f t="shared" si="132"/>
        <v>-0-0-1-25-438</v>
      </c>
      <c r="AR442" s="18" t="str">
        <f t="shared" si="133"/>
        <v/>
      </c>
      <c r="AS442" s="18" t="str">
        <f>IF(L442="","",AG442-'Patient Data'!$AS$4)</f>
        <v/>
      </c>
      <c r="AT442" s="19"/>
      <c r="AU442" s="18" t="str">
        <f>IF(M442="","",AI442-'Patient Data'!$AU$4)</f>
        <v/>
      </c>
      <c r="AW442" s="19"/>
      <c r="AX442" s="18" t="str">
        <f t="shared" si="134"/>
        <v/>
      </c>
      <c r="AY442" s="18" t="str">
        <f t="shared" si="135"/>
        <v/>
      </c>
      <c r="AZ442" s="19"/>
      <c r="BO442" s="62" t="str">
        <f t="shared" si="142"/>
        <v/>
      </c>
      <c r="BP442" s="62" t="str">
        <f t="shared" si="143"/>
        <v/>
      </c>
      <c r="BQ442" s="62" t="str">
        <f t="shared" si="144"/>
        <v/>
      </c>
      <c r="BR442" s="62" t="str">
        <f t="shared" si="145"/>
        <v/>
      </c>
      <c r="BS442" s="62" t="str">
        <f t="shared" si="146"/>
        <v/>
      </c>
      <c r="BT442" s="62" t="str">
        <f t="shared" si="147"/>
        <v/>
      </c>
      <c r="BU442" s="62" t="str">
        <f t="shared" si="148"/>
        <v/>
      </c>
      <c r="BV442" s="62" t="str">
        <f t="shared" si="149"/>
        <v/>
      </c>
      <c r="BW442" s="62" t="str">
        <f t="shared" si="150"/>
        <v/>
      </c>
    </row>
    <row r="443" spans="1:75" s="13" customFormat="1" ht="38.25" customHeight="1" thickBot="1">
      <c r="A443" s="49">
        <f t="shared" si="151"/>
        <v>0</v>
      </c>
      <c r="B443" s="49" t="str">
        <f t="shared" si="152"/>
        <v>1-25</v>
      </c>
      <c r="C443" s="34"/>
      <c r="D443" s="92" t="str">
        <f>$A443&amp;"-"&amp;$B443&amp;"-"&amp;TEXT(ROWS(D$5:D443),"000")</f>
        <v>0-1-25-439</v>
      </c>
      <c r="E443" s="4"/>
      <c r="F443" s="4"/>
      <c r="G443" s="4"/>
      <c r="H443" s="4"/>
      <c r="I443" s="27"/>
      <c r="J443" s="4"/>
      <c r="K443" s="4"/>
      <c r="L443" s="4"/>
      <c r="M443" s="4"/>
      <c r="N443" s="57"/>
      <c r="O443" s="61"/>
      <c r="P443" s="63"/>
      <c r="Q443" s="68"/>
      <c r="R443" s="68"/>
      <c r="S443" s="68"/>
      <c r="T443" s="68"/>
      <c r="U443" s="70"/>
      <c r="V443" s="70"/>
      <c r="W443" s="70"/>
      <c r="X443" s="70"/>
      <c r="Y443" s="70"/>
      <c r="Z443" s="70"/>
      <c r="AA443" s="70"/>
      <c r="AB443" s="70"/>
      <c r="AC443" s="62" t="str">
        <f t="shared" si="136"/>
        <v/>
      </c>
      <c r="AD443" s="62" t="str">
        <f t="shared" si="137"/>
        <v/>
      </c>
      <c r="AE443" s="62" t="str">
        <f t="shared" si="138"/>
        <v/>
      </c>
      <c r="AF443" s="62" t="str">
        <f t="shared" si="139"/>
        <v/>
      </c>
      <c r="AG443" s="62" t="str">
        <f t="shared" si="140"/>
        <v/>
      </c>
      <c r="AH443" s="63" t="str">
        <f>IF(AG443&lt;'Patient Data'!$AS$4,"Labs complete w/in 45 minutes","")</f>
        <v/>
      </c>
      <c r="AI443" s="62" t="str">
        <f t="shared" si="141"/>
        <v/>
      </c>
      <c r="AJ443" s="63" t="str">
        <f>IF(AI443&lt;'Patient Data'!$AU$4,"tPA w/in 60 minutes","")</f>
        <v/>
      </c>
      <c r="AK443" s="63" t="str">
        <f>IF(AY443&lt;'Patient Data'!$AY$4,"tPA w/in 3 hours","")</f>
        <v/>
      </c>
      <c r="AL443" s="63" t="str">
        <f>IF(AR443&lt;'Patient Data'!$AR$4,"LSN within 3.5 hours","")</f>
        <v/>
      </c>
      <c r="AM443" s="63" t="str">
        <f t="shared" si="132"/>
        <v>-0-0-1-25-439</v>
      </c>
      <c r="AR443" s="18" t="str">
        <f t="shared" si="133"/>
        <v/>
      </c>
      <c r="AS443" s="18" t="str">
        <f>IF(L443="","",AG443-'Patient Data'!$AS$4)</f>
        <v/>
      </c>
      <c r="AT443" s="19"/>
      <c r="AU443" s="18" t="str">
        <f>IF(M443="","",AI443-'Patient Data'!$AU$4)</f>
        <v/>
      </c>
      <c r="AW443" s="19"/>
      <c r="AX443" s="18" t="str">
        <f t="shared" si="134"/>
        <v/>
      </c>
      <c r="AY443" s="18" t="str">
        <f t="shared" si="135"/>
        <v/>
      </c>
      <c r="AZ443" s="19"/>
      <c r="BO443" s="62" t="str">
        <f t="shared" si="142"/>
        <v/>
      </c>
      <c r="BP443" s="62" t="str">
        <f t="shared" si="143"/>
        <v/>
      </c>
      <c r="BQ443" s="62" t="str">
        <f t="shared" si="144"/>
        <v/>
      </c>
      <c r="BR443" s="62" t="str">
        <f t="shared" si="145"/>
        <v/>
      </c>
      <c r="BS443" s="62" t="str">
        <f t="shared" si="146"/>
        <v/>
      </c>
      <c r="BT443" s="62" t="str">
        <f t="shared" si="147"/>
        <v/>
      </c>
      <c r="BU443" s="62" t="str">
        <f t="shared" si="148"/>
        <v/>
      </c>
      <c r="BV443" s="62" t="str">
        <f t="shared" si="149"/>
        <v/>
      </c>
      <c r="BW443" s="62" t="str">
        <f t="shared" si="150"/>
        <v/>
      </c>
    </row>
    <row r="444" spans="1:75" s="13" customFormat="1" ht="38.25" customHeight="1" thickBot="1">
      <c r="A444" s="49">
        <f t="shared" si="151"/>
        <v>0</v>
      </c>
      <c r="B444" s="49" t="str">
        <f t="shared" si="152"/>
        <v>1-25</v>
      </c>
      <c r="C444" s="34"/>
      <c r="D444" s="92" t="str">
        <f>$A444&amp;"-"&amp;$B444&amp;"-"&amp;TEXT(ROWS(D$5:D444),"000")</f>
        <v>0-1-25-440</v>
      </c>
      <c r="E444" s="4"/>
      <c r="F444" s="4"/>
      <c r="G444" s="4"/>
      <c r="H444" s="4"/>
      <c r="I444" s="27"/>
      <c r="J444" s="4"/>
      <c r="K444" s="4"/>
      <c r="L444" s="4"/>
      <c r="M444" s="4"/>
      <c r="N444" s="57"/>
      <c r="O444" s="61"/>
      <c r="P444" s="63"/>
      <c r="Q444" s="68"/>
      <c r="R444" s="68"/>
      <c r="S444" s="68"/>
      <c r="T444" s="68"/>
      <c r="U444" s="70"/>
      <c r="V444" s="70"/>
      <c r="W444" s="70"/>
      <c r="X444" s="70"/>
      <c r="Y444" s="70"/>
      <c r="Z444" s="70"/>
      <c r="AA444" s="70"/>
      <c r="AB444" s="70"/>
      <c r="AC444" s="62" t="str">
        <f t="shared" si="136"/>
        <v/>
      </c>
      <c r="AD444" s="62" t="str">
        <f t="shared" si="137"/>
        <v/>
      </c>
      <c r="AE444" s="62" t="str">
        <f t="shared" si="138"/>
        <v/>
      </c>
      <c r="AF444" s="62" t="str">
        <f t="shared" si="139"/>
        <v/>
      </c>
      <c r="AG444" s="62" t="str">
        <f t="shared" si="140"/>
        <v/>
      </c>
      <c r="AH444" s="63" t="str">
        <f>IF(AG444&lt;'Patient Data'!$AS$4,"Labs complete w/in 45 minutes","")</f>
        <v/>
      </c>
      <c r="AI444" s="62" t="str">
        <f t="shared" si="141"/>
        <v/>
      </c>
      <c r="AJ444" s="63" t="str">
        <f>IF(AI444&lt;'Patient Data'!$AU$4,"tPA w/in 60 minutes","")</f>
        <v/>
      </c>
      <c r="AK444" s="63" t="str">
        <f>IF(AY444&lt;'Patient Data'!$AY$4,"tPA w/in 3 hours","")</f>
        <v/>
      </c>
      <c r="AL444" s="63" t="str">
        <f>IF(AR444&lt;'Patient Data'!$AR$4,"LSN within 3.5 hours","")</f>
        <v/>
      </c>
      <c r="AM444" s="63" t="str">
        <f t="shared" si="132"/>
        <v>-0-0-1-25-440</v>
      </c>
      <c r="AR444" s="18" t="str">
        <f t="shared" si="133"/>
        <v/>
      </c>
      <c r="AS444" s="18" t="str">
        <f>IF(L444="","",AG444-'Patient Data'!$AS$4)</f>
        <v/>
      </c>
      <c r="AT444" s="19"/>
      <c r="AU444" s="18" t="str">
        <f>IF(M444="","",AI444-'Patient Data'!$AU$4)</f>
        <v/>
      </c>
      <c r="AW444" s="19"/>
      <c r="AX444" s="18" t="str">
        <f t="shared" si="134"/>
        <v/>
      </c>
      <c r="AY444" s="18" t="str">
        <f t="shared" si="135"/>
        <v/>
      </c>
      <c r="AZ444" s="19"/>
      <c r="BO444" s="62" t="str">
        <f t="shared" si="142"/>
        <v/>
      </c>
      <c r="BP444" s="62" t="str">
        <f t="shared" si="143"/>
        <v/>
      </c>
      <c r="BQ444" s="62" t="str">
        <f t="shared" si="144"/>
        <v/>
      </c>
      <c r="BR444" s="62" t="str">
        <f t="shared" si="145"/>
        <v/>
      </c>
      <c r="BS444" s="62" t="str">
        <f t="shared" si="146"/>
        <v/>
      </c>
      <c r="BT444" s="62" t="str">
        <f t="shared" si="147"/>
        <v/>
      </c>
      <c r="BU444" s="62" t="str">
        <f t="shared" si="148"/>
        <v/>
      </c>
      <c r="BV444" s="62" t="str">
        <f t="shared" si="149"/>
        <v/>
      </c>
      <c r="BW444" s="62" t="str">
        <f t="shared" si="150"/>
        <v/>
      </c>
    </row>
    <row r="445" spans="1:75" s="13" customFormat="1" ht="38.25" customHeight="1" thickBot="1">
      <c r="A445" s="49">
        <f t="shared" si="151"/>
        <v>0</v>
      </c>
      <c r="B445" s="49" t="str">
        <f t="shared" si="152"/>
        <v>1-25</v>
      </c>
      <c r="C445" s="34"/>
      <c r="D445" s="92" t="str">
        <f>$A445&amp;"-"&amp;$B445&amp;"-"&amp;TEXT(ROWS(D$5:D445),"000")</f>
        <v>0-1-25-441</v>
      </c>
      <c r="E445" s="4"/>
      <c r="F445" s="4"/>
      <c r="G445" s="4"/>
      <c r="H445" s="4"/>
      <c r="I445" s="27"/>
      <c r="J445" s="4"/>
      <c r="K445" s="4"/>
      <c r="L445" s="4"/>
      <c r="M445" s="4"/>
      <c r="N445" s="57"/>
      <c r="O445" s="61"/>
      <c r="P445" s="63"/>
      <c r="Q445" s="68"/>
      <c r="R445" s="68"/>
      <c r="S445" s="68"/>
      <c r="T445" s="68"/>
      <c r="U445" s="70"/>
      <c r="V445" s="70"/>
      <c r="W445" s="70"/>
      <c r="X445" s="70"/>
      <c r="Y445" s="70"/>
      <c r="Z445" s="70"/>
      <c r="AA445" s="70"/>
      <c r="AB445" s="70"/>
      <c r="AC445" s="62" t="str">
        <f t="shared" si="136"/>
        <v/>
      </c>
      <c r="AD445" s="62" t="str">
        <f t="shared" si="137"/>
        <v/>
      </c>
      <c r="AE445" s="62" t="str">
        <f t="shared" si="138"/>
        <v/>
      </c>
      <c r="AF445" s="62" t="str">
        <f t="shared" si="139"/>
        <v/>
      </c>
      <c r="AG445" s="62" t="str">
        <f t="shared" si="140"/>
        <v/>
      </c>
      <c r="AH445" s="63" t="str">
        <f>IF(AG445&lt;'Patient Data'!$AS$4,"Labs complete w/in 45 minutes","")</f>
        <v/>
      </c>
      <c r="AI445" s="62" t="str">
        <f t="shared" si="141"/>
        <v/>
      </c>
      <c r="AJ445" s="63" t="str">
        <f>IF(AI445&lt;'Patient Data'!$AU$4,"tPA w/in 60 minutes","")</f>
        <v/>
      </c>
      <c r="AK445" s="63" t="str">
        <f>IF(AY445&lt;'Patient Data'!$AY$4,"tPA w/in 3 hours","")</f>
        <v/>
      </c>
      <c r="AL445" s="63" t="str">
        <f>IF(AR445&lt;'Patient Data'!$AR$4,"LSN within 3.5 hours","")</f>
        <v/>
      </c>
      <c r="AM445" s="63" t="str">
        <f t="shared" si="132"/>
        <v>-0-0-1-25-441</v>
      </c>
      <c r="AR445" s="18" t="str">
        <f t="shared" si="133"/>
        <v/>
      </c>
      <c r="AS445" s="18" t="str">
        <f>IF(L445="","",AG445-'Patient Data'!$AS$4)</f>
        <v/>
      </c>
      <c r="AT445" s="19"/>
      <c r="AU445" s="18" t="str">
        <f>IF(M445="","",AI445-'Patient Data'!$AU$4)</f>
        <v/>
      </c>
      <c r="AW445" s="19"/>
      <c r="AX445" s="18" t="str">
        <f t="shared" si="134"/>
        <v/>
      </c>
      <c r="AY445" s="18" t="str">
        <f t="shared" si="135"/>
        <v/>
      </c>
      <c r="AZ445" s="19"/>
      <c r="BO445" s="62" t="str">
        <f t="shared" si="142"/>
        <v/>
      </c>
      <c r="BP445" s="62" t="str">
        <f t="shared" si="143"/>
        <v/>
      </c>
      <c r="BQ445" s="62" t="str">
        <f t="shared" si="144"/>
        <v/>
      </c>
      <c r="BR445" s="62" t="str">
        <f t="shared" si="145"/>
        <v/>
      </c>
      <c r="BS445" s="62" t="str">
        <f t="shared" si="146"/>
        <v/>
      </c>
      <c r="BT445" s="62" t="str">
        <f t="shared" si="147"/>
        <v/>
      </c>
      <c r="BU445" s="62" t="str">
        <f t="shared" si="148"/>
        <v/>
      </c>
      <c r="BV445" s="62" t="str">
        <f t="shared" si="149"/>
        <v/>
      </c>
      <c r="BW445" s="62" t="str">
        <f t="shared" si="150"/>
        <v/>
      </c>
    </row>
    <row r="446" spans="1:75" s="13" customFormat="1" ht="38.25" customHeight="1" thickBot="1">
      <c r="A446" s="49">
        <f t="shared" si="151"/>
        <v>0</v>
      </c>
      <c r="B446" s="49" t="str">
        <f t="shared" si="152"/>
        <v>1-25</v>
      </c>
      <c r="C446" s="34"/>
      <c r="D446" s="92" t="str">
        <f>$A446&amp;"-"&amp;$B446&amp;"-"&amp;TEXT(ROWS(D$5:D446),"000")</f>
        <v>0-1-25-442</v>
      </c>
      <c r="E446" s="4"/>
      <c r="F446" s="4"/>
      <c r="G446" s="4"/>
      <c r="H446" s="4"/>
      <c r="I446" s="27"/>
      <c r="J446" s="4"/>
      <c r="K446" s="4"/>
      <c r="L446" s="4"/>
      <c r="M446" s="4"/>
      <c r="N446" s="57"/>
      <c r="O446" s="61"/>
      <c r="P446" s="63"/>
      <c r="Q446" s="68"/>
      <c r="R446" s="68"/>
      <c r="S446" s="68"/>
      <c r="T446" s="68"/>
      <c r="U446" s="70"/>
      <c r="V446" s="70"/>
      <c r="W446" s="70"/>
      <c r="X446" s="70"/>
      <c r="Y446" s="70"/>
      <c r="Z446" s="70"/>
      <c r="AA446" s="70"/>
      <c r="AB446" s="70"/>
      <c r="AC446" s="62" t="str">
        <f t="shared" si="136"/>
        <v/>
      </c>
      <c r="AD446" s="62" t="str">
        <f t="shared" si="137"/>
        <v/>
      </c>
      <c r="AE446" s="62" t="str">
        <f t="shared" si="138"/>
        <v/>
      </c>
      <c r="AF446" s="62" t="str">
        <f t="shared" si="139"/>
        <v/>
      </c>
      <c r="AG446" s="62" t="str">
        <f t="shared" si="140"/>
        <v/>
      </c>
      <c r="AH446" s="63" t="str">
        <f>IF(AG446&lt;'Patient Data'!$AS$4,"Labs complete w/in 45 minutes","")</f>
        <v/>
      </c>
      <c r="AI446" s="62" t="str">
        <f t="shared" si="141"/>
        <v/>
      </c>
      <c r="AJ446" s="63" t="str">
        <f>IF(AI446&lt;'Patient Data'!$AU$4,"tPA w/in 60 minutes","")</f>
        <v/>
      </c>
      <c r="AK446" s="63" t="str">
        <f>IF(AY446&lt;'Patient Data'!$AY$4,"tPA w/in 3 hours","")</f>
        <v/>
      </c>
      <c r="AL446" s="63" t="str">
        <f>IF(AR446&lt;'Patient Data'!$AR$4,"LSN within 3.5 hours","")</f>
        <v/>
      </c>
      <c r="AM446" s="63" t="str">
        <f t="shared" si="132"/>
        <v>-0-0-1-25-442</v>
      </c>
      <c r="AR446" s="18" t="str">
        <f t="shared" si="133"/>
        <v/>
      </c>
      <c r="AS446" s="18" t="str">
        <f>IF(L446="","",AG446-'Patient Data'!$AS$4)</f>
        <v/>
      </c>
      <c r="AT446" s="19"/>
      <c r="AU446" s="18" t="str">
        <f>IF(M446="","",AI446-'Patient Data'!$AU$4)</f>
        <v/>
      </c>
      <c r="AW446" s="19"/>
      <c r="AX446" s="18" t="str">
        <f t="shared" si="134"/>
        <v/>
      </c>
      <c r="AY446" s="18" t="str">
        <f t="shared" si="135"/>
        <v/>
      </c>
      <c r="AZ446" s="19"/>
      <c r="BO446" s="62" t="str">
        <f t="shared" si="142"/>
        <v/>
      </c>
      <c r="BP446" s="62" t="str">
        <f t="shared" si="143"/>
        <v/>
      </c>
      <c r="BQ446" s="62" t="str">
        <f t="shared" si="144"/>
        <v/>
      </c>
      <c r="BR446" s="62" t="str">
        <f t="shared" si="145"/>
        <v/>
      </c>
      <c r="BS446" s="62" t="str">
        <f t="shared" si="146"/>
        <v/>
      </c>
      <c r="BT446" s="62" t="str">
        <f t="shared" si="147"/>
        <v/>
      </c>
      <c r="BU446" s="62" t="str">
        <f t="shared" si="148"/>
        <v/>
      </c>
      <c r="BV446" s="62" t="str">
        <f t="shared" si="149"/>
        <v/>
      </c>
      <c r="BW446" s="62" t="str">
        <f t="shared" si="150"/>
        <v/>
      </c>
    </row>
    <row r="447" spans="1:75" s="13" customFormat="1" ht="38.25" customHeight="1" thickBot="1">
      <c r="A447" s="49">
        <f t="shared" si="151"/>
        <v>0</v>
      </c>
      <c r="B447" s="49" t="str">
        <f t="shared" si="152"/>
        <v>1-25</v>
      </c>
      <c r="C447" s="34"/>
      <c r="D447" s="92" t="str">
        <f>$A447&amp;"-"&amp;$B447&amp;"-"&amp;TEXT(ROWS(D$5:D447),"000")</f>
        <v>0-1-25-443</v>
      </c>
      <c r="E447" s="4"/>
      <c r="F447" s="4"/>
      <c r="G447" s="4"/>
      <c r="H447" s="4"/>
      <c r="I447" s="27"/>
      <c r="J447" s="4"/>
      <c r="K447" s="4"/>
      <c r="L447" s="4"/>
      <c r="M447" s="4"/>
      <c r="N447" s="57"/>
      <c r="O447" s="61"/>
      <c r="P447" s="63"/>
      <c r="Q447" s="68"/>
      <c r="R447" s="68"/>
      <c r="S447" s="68"/>
      <c r="T447" s="68"/>
      <c r="U447" s="70"/>
      <c r="V447" s="70"/>
      <c r="W447" s="70"/>
      <c r="X447" s="70"/>
      <c r="Y447" s="70"/>
      <c r="Z447" s="70"/>
      <c r="AA447" s="70"/>
      <c r="AB447" s="70"/>
      <c r="AC447" s="62" t="str">
        <f t="shared" si="136"/>
        <v/>
      </c>
      <c r="AD447" s="62" t="str">
        <f t="shared" si="137"/>
        <v/>
      </c>
      <c r="AE447" s="62" t="str">
        <f t="shared" si="138"/>
        <v/>
      </c>
      <c r="AF447" s="62" t="str">
        <f t="shared" si="139"/>
        <v/>
      </c>
      <c r="AG447" s="62" t="str">
        <f t="shared" si="140"/>
        <v/>
      </c>
      <c r="AH447" s="63" t="str">
        <f>IF(AG447&lt;'Patient Data'!$AS$4,"Labs complete w/in 45 minutes","")</f>
        <v/>
      </c>
      <c r="AI447" s="62" t="str">
        <f t="shared" si="141"/>
        <v/>
      </c>
      <c r="AJ447" s="63" t="str">
        <f>IF(AI447&lt;'Patient Data'!$AU$4,"tPA w/in 60 minutes","")</f>
        <v/>
      </c>
      <c r="AK447" s="63" t="str">
        <f>IF(AY447&lt;'Patient Data'!$AY$4,"tPA w/in 3 hours","")</f>
        <v/>
      </c>
      <c r="AL447" s="63" t="str">
        <f>IF(AR447&lt;'Patient Data'!$AR$4,"LSN within 3.5 hours","")</f>
        <v/>
      </c>
      <c r="AM447" s="63" t="str">
        <f t="shared" si="132"/>
        <v>-0-0-1-25-443</v>
      </c>
      <c r="AR447" s="18" t="str">
        <f t="shared" si="133"/>
        <v/>
      </c>
      <c r="AS447" s="18" t="str">
        <f>IF(L447="","",AG447-'Patient Data'!$AS$4)</f>
        <v/>
      </c>
      <c r="AT447" s="19"/>
      <c r="AU447" s="18" t="str">
        <f>IF(M447="","",AI447-'Patient Data'!$AU$4)</f>
        <v/>
      </c>
      <c r="AW447" s="19"/>
      <c r="AX447" s="18" t="str">
        <f t="shared" si="134"/>
        <v/>
      </c>
      <c r="AY447" s="18" t="str">
        <f t="shared" si="135"/>
        <v/>
      </c>
      <c r="AZ447" s="19"/>
      <c r="BO447" s="62" t="str">
        <f t="shared" si="142"/>
        <v/>
      </c>
      <c r="BP447" s="62" t="str">
        <f t="shared" si="143"/>
        <v/>
      </c>
      <c r="BQ447" s="62" t="str">
        <f t="shared" si="144"/>
        <v/>
      </c>
      <c r="BR447" s="62" t="str">
        <f t="shared" si="145"/>
        <v/>
      </c>
      <c r="BS447" s="62" t="str">
        <f t="shared" si="146"/>
        <v/>
      </c>
      <c r="BT447" s="62" t="str">
        <f t="shared" si="147"/>
        <v/>
      </c>
      <c r="BU447" s="62" t="str">
        <f t="shared" si="148"/>
        <v/>
      </c>
      <c r="BV447" s="62" t="str">
        <f t="shared" si="149"/>
        <v/>
      </c>
      <c r="BW447" s="62" t="str">
        <f t="shared" si="150"/>
        <v/>
      </c>
    </row>
    <row r="448" spans="1:75" s="13" customFormat="1" ht="38.25" customHeight="1" thickBot="1">
      <c r="A448" s="49">
        <f t="shared" si="151"/>
        <v>0</v>
      </c>
      <c r="B448" s="49" t="str">
        <f t="shared" si="152"/>
        <v>1-25</v>
      </c>
      <c r="C448" s="34"/>
      <c r="D448" s="92" t="str">
        <f>$A448&amp;"-"&amp;$B448&amp;"-"&amp;TEXT(ROWS(D$5:D448),"000")</f>
        <v>0-1-25-444</v>
      </c>
      <c r="E448" s="4"/>
      <c r="F448" s="4"/>
      <c r="G448" s="4"/>
      <c r="H448" s="4"/>
      <c r="I448" s="27"/>
      <c r="J448" s="4"/>
      <c r="K448" s="4"/>
      <c r="L448" s="4"/>
      <c r="M448" s="4"/>
      <c r="N448" s="57"/>
      <c r="O448" s="61"/>
      <c r="P448" s="63"/>
      <c r="Q448" s="68"/>
      <c r="R448" s="68"/>
      <c r="S448" s="68"/>
      <c r="T448" s="68"/>
      <c r="U448" s="70"/>
      <c r="V448" s="70"/>
      <c r="W448" s="70"/>
      <c r="X448" s="70"/>
      <c r="Y448" s="70"/>
      <c r="Z448" s="70"/>
      <c r="AA448" s="70"/>
      <c r="AB448" s="70"/>
      <c r="AC448" s="62" t="str">
        <f t="shared" si="136"/>
        <v/>
      </c>
      <c r="AD448" s="62" t="str">
        <f t="shared" si="137"/>
        <v/>
      </c>
      <c r="AE448" s="62" t="str">
        <f t="shared" si="138"/>
        <v/>
      </c>
      <c r="AF448" s="62" t="str">
        <f t="shared" si="139"/>
        <v/>
      </c>
      <c r="AG448" s="62" t="str">
        <f t="shared" si="140"/>
        <v/>
      </c>
      <c r="AH448" s="63" t="str">
        <f>IF(AG448&lt;'Patient Data'!$AS$4,"Labs complete w/in 45 minutes","")</f>
        <v/>
      </c>
      <c r="AI448" s="62" t="str">
        <f t="shared" si="141"/>
        <v/>
      </c>
      <c r="AJ448" s="63" t="str">
        <f>IF(AI448&lt;'Patient Data'!$AU$4,"tPA w/in 60 minutes","")</f>
        <v/>
      </c>
      <c r="AK448" s="63" t="str">
        <f>IF(AY448&lt;'Patient Data'!$AY$4,"tPA w/in 3 hours","")</f>
        <v/>
      </c>
      <c r="AL448" s="63" t="str">
        <f>IF(AR448&lt;'Patient Data'!$AR$4,"LSN within 3.5 hours","")</f>
        <v/>
      </c>
      <c r="AM448" s="63" t="str">
        <f t="shared" si="132"/>
        <v>-0-0-1-25-444</v>
      </c>
      <c r="AR448" s="18" t="str">
        <f t="shared" si="133"/>
        <v/>
      </c>
      <c r="AS448" s="18" t="str">
        <f>IF(L448="","",AG448-'Patient Data'!$AS$4)</f>
        <v/>
      </c>
      <c r="AT448" s="19"/>
      <c r="AU448" s="18" t="str">
        <f>IF(M448="","",AI448-'Patient Data'!$AU$4)</f>
        <v/>
      </c>
      <c r="AW448" s="19"/>
      <c r="AX448" s="18" t="str">
        <f t="shared" si="134"/>
        <v/>
      </c>
      <c r="AY448" s="18" t="str">
        <f t="shared" si="135"/>
        <v/>
      </c>
      <c r="AZ448" s="19"/>
      <c r="BO448" s="62" t="str">
        <f t="shared" si="142"/>
        <v/>
      </c>
      <c r="BP448" s="62" t="str">
        <f t="shared" si="143"/>
        <v/>
      </c>
      <c r="BQ448" s="62" t="str">
        <f t="shared" si="144"/>
        <v/>
      </c>
      <c r="BR448" s="62" t="str">
        <f t="shared" si="145"/>
        <v/>
      </c>
      <c r="BS448" s="62" t="str">
        <f t="shared" si="146"/>
        <v/>
      </c>
      <c r="BT448" s="62" t="str">
        <f t="shared" si="147"/>
        <v/>
      </c>
      <c r="BU448" s="62" t="str">
        <f t="shared" si="148"/>
        <v/>
      </c>
      <c r="BV448" s="62" t="str">
        <f t="shared" si="149"/>
        <v/>
      </c>
      <c r="BW448" s="62" t="str">
        <f t="shared" si="150"/>
        <v/>
      </c>
    </row>
    <row r="449" spans="1:75" s="13" customFormat="1" ht="38.25" customHeight="1" thickBot="1">
      <c r="A449" s="49">
        <f t="shared" si="151"/>
        <v>0</v>
      </c>
      <c r="B449" s="49" t="str">
        <f t="shared" si="152"/>
        <v>1-25</v>
      </c>
      <c r="C449" s="34"/>
      <c r="D449" s="92" t="str">
        <f>$A449&amp;"-"&amp;$B449&amp;"-"&amp;TEXT(ROWS(D$5:D449),"000")</f>
        <v>0-1-25-445</v>
      </c>
      <c r="E449" s="4"/>
      <c r="F449" s="4"/>
      <c r="G449" s="4"/>
      <c r="H449" s="4"/>
      <c r="I449" s="27"/>
      <c r="J449" s="4"/>
      <c r="K449" s="4"/>
      <c r="L449" s="4"/>
      <c r="M449" s="4"/>
      <c r="N449" s="57"/>
      <c r="O449" s="61"/>
      <c r="P449" s="63"/>
      <c r="Q449" s="68"/>
      <c r="R449" s="68"/>
      <c r="S449" s="68"/>
      <c r="T449" s="68"/>
      <c r="U449" s="70"/>
      <c r="V449" s="70"/>
      <c r="W449" s="70"/>
      <c r="X449" s="70"/>
      <c r="Y449" s="70"/>
      <c r="Z449" s="70"/>
      <c r="AA449" s="70"/>
      <c r="AB449" s="70"/>
      <c r="AC449" s="62" t="str">
        <f t="shared" si="136"/>
        <v/>
      </c>
      <c r="AD449" s="62" t="str">
        <f t="shared" si="137"/>
        <v/>
      </c>
      <c r="AE449" s="62" t="str">
        <f t="shared" si="138"/>
        <v/>
      </c>
      <c r="AF449" s="62" t="str">
        <f t="shared" si="139"/>
        <v/>
      </c>
      <c r="AG449" s="62" t="str">
        <f t="shared" si="140"/>
        <v/>
      </c>
      <c r="AH449" s="63" t="str">
        <f>IF(AG449&lt;'Patient Data'!$AS$4,"Labs complete w/in 45 minutes","")</f>
        <v/>
      </c>
      <c r="AI449" s="62" t="str">
        <f t="shared" si="141"/>
        <v/>
      </c>
      <c r="AJ449" s="63" t="str">
        <f>IF(AI449&lt;'Patient Data'!$AU$4,"tPA w/in 60 minutes","")</f>
        <v/>
      </c>
      <c r="AK449" s="63" t="str">
        <f>IF(AY449&lt;'Patient Data'!$AY$4,"tPA w/in 3 hours","")</f>
        <v/>
      </c>
      <c r="AL449" s="63" t="str">
        <f>IF(AR449&lt;'Patient Data'!$AR$4,"LSN within 3.5 hours","")</f>
        <v/>
      </c>
      <c r="AM449" s="63" t="str">
        <f t="shared" si="132"/>
        <v>-0-0-1-25-445</v>
      </c>
      <c r="AR449" s="18" t="str">
        <f t="shared" si="133"/>
        <v/>
      </c>
      <c r="AS449" s="18" t="str">
        <f>IF(L449="","",AG449-'Patient Data'!$AS$4)</f>
        <v/>
      </c>
      <c r="AT449" s="19"/>
      <c r="AU449" s="18" t="str">
        <f>IF(M449="","",AI449-'Patient Data'!$AU$4)</f>
        <v/>
      </c>
      <c r="AW449" s="19"/>
      <c r="AX449" s="18" t="str">
        <f t="shared" si="134"/>
        <v/>
      </c>
      <c r="AY449" s="18" t="str">
        <f t="shared" si="135"/>
        <v/>
      </c>
      <c r="AZ449" s="19"/>
      <c r="BO449" s="62" t="str">
        <f t="shared" si="142"/>
        <v/>
      </c>
      <c r="BP449" s="62" t="str">
        <f t="shared" si="143"/>
        <v/>
      </c>
      <c r="BQ449" s="62" t="str">
        <f t="shared" si="144"/>
        <v/>
      </c>
      <c r="BR449" s="62" t="str">
        <f t="shared" si="145"/>
        <v/>
      </c>
      <c r="BS449" s="62" t="str">
        <f t="shared" si="146"/>
        <v/>
      </c>
      <c r="BT449" s="62" t="str">
        <f t="shared" si="147"/>
        <v/>
      </c>
      <c r="BU449" s="62" t="str">
        <f t="shared" si="148"/>
        <v/>
      </c>
      <c r="BV449" s="62" t="str">
        <f t="shared" si="149"/>
        <v/>
      </c>
      <c r="BW449" s="62" t="str">
        <f t="shared" si="150"/>
        <v/>
      </c>
    </row>
    <row r="450" spans="1:75" s="13" customFormat="1" ht="38.25" customHeight="1" thickBot="1">
      <c r="A450" s="49">
        <f t="shared" si="151"/>
        <v>0</v>
      </c>
      <c r="B450" s="49" t="str">
        <f t="shared" si="152"/>
        <v>1-25</v>
      </c>
      <c r="C450" s="34"/>
      <c r="D450" s="92" t="str">
        <f>$A450&amp;"-"&amp;$B450&amp;"-"&amp;TEXT(ROWS(D$5:D450),"000")</f>
        <v>0-1-25-446</v>
      </c>
      <c r="E450" s="4"/>
      <c r="F450" s="4"/>
      <c r="G450" s="4"/>
      <c r="H450" s="4"/>
      <c r="I450" s="27"/>
      <c r="J450" s="4"/>
      <c r="K450" s="4"/>
      <c r="L450" s="4"/>
      <c r="M450" s="4"/>
      <c r="N450" s="57"/>
      <c r="O450" s="61"/>
      <c r="P450" s="63"/>
      <c r="Q450" s="68"/>
      <c r="R450" s="68"/>
      <c r="S450" s="68"/>
      <c r="T450" s="68"/>
      <c r="U450" s="70"/>
      <c r="V450" s="70"/>
      <c r="W450" s="70"/>
      <c r="X450" s="70"/>
      <c r="Y450" s="70"/>
      <c r="Z450" s="70"/>
      <c r="AA450" s="70"/>
      <c r="AB450" s="70"/>
      <c r="AC450" s="62" t="str">
        <f t="shared" si="136"/>
        <v/>
      </c>
      <c r="AD450" s="62" t="str">
        <f t="shared" si="137"/>
        <v/>
      </c>
      <c r="AE450" s="62" t="str">
        <f t="shared" si="138"/>
        <v/>
      </c>
      <c r="AF450" s="62" t="str">
        <f t="shared" si="139"/>
        <v/>
      </c>
      <c r="AG450" s="62" t="str">
        <f t="shared" si="140"/>
        <v/>
      </c>
      <c r="AH450" s="63" t="str">
        <f>IF(AG450&lt;'Patient Data'!$AS$4,"Labs complete w/in 45 minutes","")</f>
        <v/>
      </c>
      <c r="AI450" s="62" t="str">
        <f t="shared" si="141"/>
        <v/>
      </c>
      <c r="AJ450" s="63" t="str">
        <f>IF(AI450&lt;'Patient Data'!$AU$4,"tPA w/in 60 minutes","")</f>
        <v/>
      </c>
      <c r="AK450" s="63" t="str">
        <f>IF(AY450&lt;'Patient Data'!$AY$4,"tPA w/in 3 hours","")</f>
        <v/>
      </c>
      <c r="AL450" s="63" t="str">
        <f>IF(AR450&lt;'Patient Data'!$AR$4,"LSN within 3.5 hours","")</f>
        <v/>
      </c>
      <c r="AM450" s="63" t="str">
        <f t="shared" si="132"/>
        <v>-0-0-1-25-446</v>
      </c>
      <c r="AR450" s="18" t="str">
        <f t="shared" si="133"/>
        <v/>
      </c>
      <c r="AS450" s="18" t="str">
        <f>IF(L450="","",AG450-'Patient Data'!$AS$4)</f>
        <v/>
      </c>
      <c r="AT450" s="19"/>
      <c r="AU450" s="18" t="str">
        <f>IF(M450="","",AI450-'Patient Data'!$AU$4)</f>
        <v/>
      </c>
      <c r="AW450" s="19"/>
      <c r="AX450" s="18" t="str">
        <f t="shared" si="134"/>
        <v/>
      </c>
      <c r="AY450" s="18" t="str">
        <f t="shared" si="135"/>
        <v/>
      </c>
      <c r="AZ450" s="19"/>
      <c r="BO450" s="62" t="str">
        <f t="shared" si="142"/>
        <v/>
      </c>
      <c r="BP450" s="62" t="str">
        <f t="shared" si="143"/>
        <v/>
      </c>
      <c r="BQ450" s="62" t="str">
        <f t="shared" si="144"/>
        <v/>
      </c>
      <c r="BR450" s="62" t="str">
        <f t="shared" si="145"/>
        <v/>
      </c>
      <c r="BS450" s="62" t="str">
        <f t="shared" si="146"/>
        <v/>
      </c>
      <c r="BT450" s="62" t="str">
        <f t="shared" si="147"/>
        <v/>
      </c>
      <c r="BU450" s="62" t="str">
        <f t="shared" si="148"/>
        <v/>
      </c>
      <c r="BV450" s="62" t="str">
        <f t="shared" si="149"/>
        <v/>
      </c>
      <c r="BW450" s="62" t="str">
        <f t="shared" si="150"/>
        <v/>
      </c>
    </row>
    <row r="451" spans="1:75" s="13" customFormat="1" ht="38.25" customHeight="1" thickBot="1">
      <c r="A451" s="49">
        <f t="shared" si="151"/>
        <v>0</v>
      </c>
      <c r="B451" s="49" t="str">
        <f t="shared" si="152"/>
        <v>1-25</v>
      </c>
      <c r="C451" s="34"/>
      <c r="D451" s="92" t="str">
        <f>$A451&amp;"-"&amp;$B451&amp;"-"&amp;TEXT(ROWS(D$5:D451),"000")</f>
        <v>0-1-25-447</v>
      </c>
      <c r="E451" s="4"/>
      <c r="F451" s="4"/>
      <c r="G451" s="4"/>
      <c r="H451" s="4"/>
      <c r="I451" s="27"/>
      <c r="J451" s="4"/>
      <c r="K451" s="4"/>
      <c r="L451" s="4"/>
      <c r="M451" s="4"/>
      <c r="N451" s="57"/>
      <c r="O451" s="61"/>
      <c r="P451" s="63"/>
      <c r="Q451" s="68"/>
      <c r="R451" s="68"/>
      <c r="S451" s="68"/>
      <c r="T451" s="68"/>
      <c r="U451" s="70"/>
      <c r="V451" s="70"/>
      <c r="W451" s="70"/>
      <c r="X451" s="70"/>
      <c r="Y451" s="70"/>
      <c r="Z451" s="70"/>
      <c r="AA451" s="70"/>
      <c r="AB451" s="70"/>
      <c r="AC451" s="62" t="str">
        <f t="shared" si="136"/>
        <v/>
      </c>
      <c r="AD451" s="62" t="str">
        <f t="shared" si="137"/>
        <v/>
      </c>
      <c r="AE451" s="62" t="str">
        <f t="shared" si="138"/>
        <v/>
      </c>
      <c r="AF451" s="62" t="str">
        <f t="shared" si="139"/>
        <v/>
      </c>
      <c r="AG451" s="62" t="str">
        <f t="shared" si="140"/>
        <v/>
      </c>
      <c r="AH451" s="63" t="str">
        <f>IF(AG451&lt;'Patient Data'!$AS$4,"Labs complete w/in 45 minutes","")</f>
        <v/>
      </c>
      <c r="AI451" s="62" t="str">
        <f t="shared" si="141"/>
        <v/>
      </c>
      <c r="AJ451" s="63" t="str">
        <f>IF(AI451&lt;'Patient Data'!$AU$4,"tPA w/in 60 minutes","")</f>
        <v/>
      </c>
      <c r="AK451" s="63" t="str">
        <f>IF(AY451&lt;'Patient Data'!$AY$4,"tPA w/in 3 hours","")</f>
        <v/>
      </c>
      <c r="AL451" s="63" t="str">
        <f>IF(AR451&lt;'Patient Data'!$AR$4,"LSN within 3.5 hours","")</f>
        <v/>
      </c>
      <c r="AM451" s="63" t="str">
        <f t="shared" si="132"/>
        <v>-0-0-1-25-447</v>
      </c>
      <c r="AR451" s="18" t="str">
        <f t="shared" si="133"/>
        <v/>
      </c>
      <c r="AS451" s="18" t="str">
        <f>IF(L451="","",AG451-'Patient Data'!$AS$4)</f>
        <v/>
      </c>
      <c r="AT451" s="19"/>
      <c r="AU451" s="18" t="str">
        <f>IF(M451="","",AI451-'Patient Data'!$AU$4)</f>
        <v/>
      </c>
      <c r="AW451" s="19"/>
      <c r="AX451" s="18" t="str">
        <f t="shared" si="134"/>
        <v/>
      </c>
      <c r="AY451" s="18" t="str">
        <f t="shared" si="135"/>
        <v/>
      </c>
      <c r="AZ451" s="19"/>
      <c r="BO451" s="62" t="str">
        <f t="shared" si="142"/>
        <v/>
      </c>
      <c r="BP451" s="62" t="str">
        <f t="shared" si="143"/>
        <v/>
      </c>
      <c r="BQ451" s="62" t="str">
        <f t="shared" si="144"/>
        <v/>
      </c>
      <c r="BR451" s="62" t="str">
        <f t="shared" si="145"/>
        <v/>
      </c>
      <c r="BS451" s="62" t="str">
        <f t="shared" si="146"/>
        <v/>
      </c>
      <c r="BT451" s="62" t="str">
        <f t="shared" si="147"/>
        <v/>
      </c>
      <c r="BU451" s="62" t="str">
        <f t="shared" si="148"/>
        <v/>
      </c>
      <c r="BV451" s="62" t="str">
        <f t="shared" si="149"/>
        <v/>
      </c>
      <c r="BW451" s="62" t="str">
        <f t="shared" si="150"/>
        <v/>
      </c>
    </row>
    <row r="452" spans="1:75" s="13" customFormat="1" ht="38.25" customHeight="1" thickBot="1">
      <c r="A452" s="49">
        <f t="shared" si="151"/>
        <v>0</v>
      </c>
      <c r="B452" s="49" t="str">
        <f t="shared" si="152"/>
        <v>1-25</v>
      </c>
      <c r="C452" s="34"/>
      <c r="D452" s="92" t="str">
        <f>$A452&amp;"-"&amp;$B452&amp;"-"&amp;TEXT(ROWS(D$5:D452),"000")</f>
        <v>0-1-25-448</v>
      </c>
      <c r="E452" s="4"/>
      <c r="F452" s="4"/>
      <c r="G452" s="4"/>
      <c r="H452" s="4"/>
      <c r="I452" s="27"/>
      <c r="J452" s="4"/>
      <c r="K452" s="4"/>
      <c r="L452" s="4"/>
      <c r="M452" s="4"/>
      <c r="N452" s="57"/>
      <c r="O452" s="61"/>
      <c r="P452" s="63"/>
      <c r="Q452" s="68"/>
      <c r="R452" s="68"/>
      <c r="S452" s="68"/>
      <c r="T452" s="68"/>
      <c r="U452" s="70"/>
      <c r="V452" s="70"/>
      <c r="W452" s="70"/>
      <c r="X452" s="70"/>
      <c r="Y452" s="70"/>
      <c r="Z452" s="70"/>
      <c r="AA452" s="70"/>
      <c r="AB452" s="70"/>
      <c r="AC452" s="62" t="str">
        <f t="shared" si="136"/>
        <v/>
      </c>
      <c r="AD452" s="62" t="str">
        <f t="shared" si="137"/>
        <v/>
      </c>
      <c r="AE452" s="62" t="str">
        <f t="shared" si="138"/>
        <v/>
      </c>
      <c r="AF452" s="62" t="str">
        <f t="shared" si="139"/>
        <v/>
      </c>
      <c r="AG452" s="62" t="str">
        <f t="shared" si="140"/>
        <v/>
      </c>
      <c r="AH452" s="63" t="str">
        <f>IF(AG452&lt;'Patient Data'!$AS$4,"Labs complete w/in 45 minutes","")</f>
        <v/>
      </c>
      <c r="AI452" s="62" t="str">
        <f t="shared" si="141"/>
        <v/>
      </c>
      <c r="AJ452" s="63" t="str">
        <f>IF(AI452&lt;'Patient Data'!$AU$4,"tPA w/in 60 minutes","")</f>
        <v/>
      </c>
      <c r="AK452" s="63" t="str">
        <f>IF(AY452&lt;'Patient Data'!$AY$4,"tPA w/in 3 hours","")</f>
        <v/>
      </c>
      <c r="AL452" s="63" t="str">
        <f>IF(AR452&lt;'Patient Data'!$AR$4,"LSN within 3.5 hours","")</f>
        <v/>
      </c>
      <c r="AM452" s="63" t="str">
        <f t="shared" si="132"/>
        <v>-0-0-1-25-448</v>
      </c>
      <c r="AR452" s="18" t="str">
        <f t="shared" si="133"/>
        <v/>
      </c>
      <c r="AS452" s="18" t="str">
        <f>IF(L452="","",AG452-'Patient Data'!$AS$4)</f>
        <v/>
      </c>
      <c r="AT452" s="19"/>
      <c r="AU452" s="18" t="str">
        <f>IF(M452="","",AI452-'Patient Data'!$AU$4)</f>
        <v/>
      </c>
      <c r="AW452" s="19"/>
      <c r="AX452" s="18" t="str">
        <f t="shared" si="134"/>
        <v/>
      </c>
      <c r="AY452" s="18" t="str">
        <f t="shared" si="135"/>
        <v/>
      </c>
      <c r="AZ452" s="19"/>
      <c r="BO452" s="62" t="str">
        <f t="shared" si="142"/>
        <v/>
      </c>
      <c r="BP452" s="62" t="str">
        <f t="shared" si="143"/>
        <v/>
      </c>
      <c r="BQ452" s="62" t="str">
        <f t="shared" si="144"/>
        <v/>
      </c>
      <c r="BR452" s="62" t="str">
        <f t="shared" si="145"/>
        <v/>
      </c>
      <c r="BS452" s="62" t="str">
        <f t="shared" si="146"/>
        <v/>
      </c>
      <c r="BT452" s="62" t="str">
        <f t="shared" si="147"/>
        <v/>
      </c>
      <c r="BU452" s="62" t="str">
        <f t="shared" si="148"/>
        <v/>
      </c>
      <c r="BV452" s="62" t="str">
        <f t="shared" si="149"/>
        <v/>
      </c>
      <c r="BW452" s="62" t="str">
        <f t="shared" si="150"/>
        <v/>
      </c>
    </row>
    <row r="453" spans="1:75" s="13" customFormat="1" ht="38.25" customHeight="1" thickBot="1">
      <c r="A453" s="49">
        <f t="shared" si="151"/>
        <v>0</v>
      </c>
      <c r="B453" s="49" t="str">
        <f t="shared" si="152"/>
        <v>1-25</v>
      </c>
      <c r="C453" s="34"/>
      <c r="D453" s="92" t="str">
        <f>$A453&amp;"-"&amp;$B453&amp;"-"&amp;TEXT(ROWS(D$5:D453),"000")</f>
        <v>0-1-25-449</v>
      </c>
      <c r="E453" s="4"/>
      <c r="F453" s="4"/>
      <c r="G453" s="4"/>
      <c r="H453" s="4"/>
      <c r="I453" s="27"/>
      <c r="J453" s="4"/>
      <c r="K453" s="4"/>
      <c r="L453" s="4"/>
      <c r="M453" s="4"/>
      <c r="N453" s="57"/>
      <c r="O453" s="61"/>
      <c r="P453" s="63"/>
      <c r="Q453" s="68"/>
      <c r="R453" s="68"/>
      <c r="S453" s="68"/>
      <c r="T453" s="68"/>
      <c r="U453" s="70"/>
      <c r="V453" s="70"/>
      <c r="W453" s="70"/>
      <c r="X453" s="70"/>
      <c r="Y453" s="70"/>
      <c r="Z453" s="70"/>
      <c r="AA453" s="70"/>
      <c r="AB453" s="70"/>
      <c r="AC453" s="62" t="str">
        <f t="shared" si="136"/>
        <v/>
      </c>
      <c r="AD453" s="62" t="str">
        <f t="shared" si="137"/>
        <v/>
      </c>
      <c r="AE453" s="62" t="str">
        <f t="shared" si="138"/>
        <v/>
      </c>
      <c r="AF453" s="62" t="str">
        <f t="shared" si="139"/>
        <v/>
      </c>
      <c r="AG453" s="62" t="str">
        <f t="shared" si="140"/>
        <v/>
      </c>
      <c r="AH453" s="63" t="str">
        <f>IF(AG453&lt;'Patient Data'!$AS$4,"Labs complete w/in 45 minutes","")</f>
        <v/>
      </c>
      <c r="AI453" s="62" t="str">
        <f t="shared" si="141"/>
        <v/>
      </c>
      <c r="AJ453" s="63" t="str">
        <f>IF(AI453&lt;'Patient Data'!$AU$4,"tPA w/in 60 minutes","")</f>
        <v/>
      </c>
      <c r="AK453" s="63" t="str">
        <f>IF(AY453&lt;'Patient Data'!$AY$4,"tPA w/in 3 hours","")</f>
        <v/>
      </c>
      <c r="AL453" s="63" t="str">
        <f>IF(AR453&lt;'Patient Data'!$AR$4,"LSN within 3.5 hours","")</f>
        <v/>
      </c>
      <c r="AM453" s="63" t="str">
        <f t="shared" ref="AM453:AM504" si="153">IF(D453="","",CONCATENATE(C453,"-",A453,"-",D453))</f>
        <v>-0-0-1-25-449</v>
      </c>
      <c r="AR453" s="18" t="str">
        <f t="shared" ref="AR453:AR504" si="154">IF(E453="","",(IF(F453-E453&lt;0,-(24-(F453-E453)-25),(F453-E453))))</f>
        <v/>
      </c>
      <c r="AS453" s="18" t="str">
        <f>IF(L453="","",AG453-'Patient Data'!$AS$4)</f>
        <v/>
      </c>
      <c r="AT453" s="19"/>
      <c r="AU453" s="18" t="str">
        <f>IF(M453="","",AI453-'Patient Data'!$AU$4)</f>
        <v/>
      </c>
      <c r="AW453" s="19"/>
      <c r="AX453" s="18" t="str">
        <f t="shared" ref="AX453:AX504" si="155">+AL453</f>
        <v/>
      </c>
      <c r="AY453" s="18" t="str">
        <f t="shared" ref="AY453:AY504" si="156">IF(M453="","",M453-E453)</f>
        <v/>
      </c>
      <c r="AZ453" s="19"/>
      <c r="BO453" s="62" t="str">
        <f t="shared" si="142"/>
        <v/>
      </c>
      <c r="BP453" s="62" t="str">
        <f t="shared" si="143"/>
        <v/>
      </c>
      <c r="BQ453" s="62" t="str">
        <f t="shared" si="144"/>
        <v/>
      </c>
      <c r="BR453" s="62" t="str">
        <f t="shared" si="145"/>
        <v/>
      </c>
      <c r="BS453" s="62" t="str">
        <f t="shared" si="146"/>
        <v/>
      </c>
      <c r="BT453" s="62" t="str">
        <f t="shared" si="147"/>
        <v/>
      </c>
      <c r="BU453" s="62" t="str">
        <f t="shared" si="148"/>
        <v/>
      </c>
      <c r="BV453" s="62" t="str">
        <f t="shared" si="149"/>
        <v/>
      </c>
      <c r="BW453" s="62" t="str">
        <f t="shared" si="150"/>
        <v/>
      </c>
    </row>
    <row r="454" spans="1:75" s="13" customFormat="1" ht="38.25" customHeight="1" thickBot="1">
      <c r="A454" s="49">
        <f t="shared" si="151"/>
        <v>0</v>
      </c>
      <c r="B454" s="49" t="str">
        <f t="shared" si="152"/>
        <v>1-25</v>
      </c>
      <c r="C454" s="34"/>
      <c r="D454" s="92" t="str">
        <f>$A454&amp;"-"&amp;$B454&amp;"-"&amp;TEXT(ROWS(D$5:D454),"000")</f>
        <v>0-1-25-450</v>
      </c>
      <c r="E454" s="4"/>
      <c r="F454" s="4"/>
      <c r="G454" s="4"/>
      <c r="H454" s="4"/>
      <c r="I454" s="27"/>
      <c r="J454" s="4"/>
      <c r="K454" s="4"/>
      <c r="L454" s="4"/>
      <c r="M454" s="4"/>
      <c r="N454" s="57"/>
      <c r="O454" s="61"/>
      <c r="P454" s="63"/>
      <c r="Q454" s="68"/>
      <c r="R454" s="68"/>
      <c r="S454" s="68"/>
      <c r="T454" s="68"/>
      <c r="U454" s="70"/>
      <c r="V454" s="70"/>
      <c r="W454" s="70"/>
      <c r="X454" s="70"/>
      <c r="Y454" s="70"/>
      <c r="Z454" s="70"/>
      <c r="AA454" s="70"/>
      <c r="AB454" s="70"/>
      <c r="AC454" s="62" t="str">
        <f t="shared" ref="AC454:AC504" si="157">IF(OR(ISBLANK(G454),ISBLANK(F454)),"",(IF(G454&lt;$F454,(G454-$F454)+24,(G454-$F454))))</f>
        <v/>
      </c>
      <c r="AD454" s="62" t="str">
        <f t="shared" ref="AD454:AD504" si="158">IF(OR(ISBLANK(F454),ISBLANK(H454)),"",(IF(H454&lt;$F454,(H454-$F454)+24,(H454-$F454))))</f>
        <v/>
      </c>
      <c r="AE454" s="62" t="str">
        <f t="shared" ref="AE454:AE504" si="159">IF(OR(ISBLANK(J454),ISBLANK(F454)),"",(IF(J454&lt;$F454,(J454-$F454)+24,(J454-$F454))))</f>
        <v/>
      </c>
      <c r="AF454" s="62" t="str">
        <f t="shared" ref="AF454:AF504" si="160">IF(OR(ISBLANK(K454),ISBLANK(F454)),"",(IF(K454&lt;$F454,(K454-$F454)+24,(K454-$F454))))</f>
        <v/>
      </c>
      <c r="AG454" s="62" t="str">
        <f t="shared" ref="AG454:AG504" si="161">IF(OR(ISBLANK(L454),ISBLANK(F454)),"",(IF(L454&lt;$F454,(L454-$F454)+24,(L454-$F454))))</f>
        <v/>
      </c>
      <c r="AH454" s="63" t="str">
        <f>IF(AG454&lt;'Patient Data'!$AS$4,"Labs complete w/in 45 minutes","")</f>
        <v/>
      </c>
      <c r="AI454" s="62" t="str">
        <f t="shared" ref="AI454:AI504" si="162">IF(OR(ISBLANK(M454),ISBLANK(F454)),"",(IF(M454&lt;$F454,(M454-$F454)+24,(M454-$F454))))</f>
        <v/>
      </c>
      <c r="AJ454" s="63" t="str">
        <f>IF(AI454&lt;'Patient Data'!$AU$4,"tPA w/in 60 minutes","")</f>
        <v/>
      </c>
      <c r="AK454" s="63" t="str">
        <f>IF(AY454&lt;'Patient Data'!$AY$4,"tPA w/in 3 hours","")</f>
        <v/>
      </c>
      <c r="AL454" s="63" t="str">
        <f>IF(AR454&lt;'Patient Data'!$AR$4,"LSN within 3.5 hours","")</f>
        <v/>
      </c>
      <c r="AM454" s="63" t="str">
        <f t="shared" si="153"/>
        <v>-0-0-1-25-450</v>
      </c>
      <c r="AR454" s="18" t="str">
        <f t="shared" si="154"/>
        <v/>
      </c>
      <c r="AS454" s="18" t="str">
        <f>IF(L454="","",AG454-'Patient Data'!$AS$4)</f>
        <v/>
      </c>
      <c r="AT454" s="19"/>
      <c r="AU454" s="18" t="str">
        <f>IF(M454="","",AI454-'Patient Data'!$AU$4)</f>
        <v/>
      </c>
      <c r="AW454" s="19"/>
      <c r="AX454" s="18" t="str">
        <f t="shared" si="155"/>
        <v/>
      </c>
      <c r="AY454" s="18" t="str">
        <f t="shared" si="156"/>
        <v/>
      </c>
      <c r="AZ454" s="19"/>
      <c r="BO454" s="62" t="str">
        <f t="shared" ref="BO454:BO504" si="163">IF(OR(ISBLANK(U454),ISBLANK(F454)),"",(IF(U454&lt;$F454,(U454-$F454)+24,(U454-$F454))))</f>
        <v/>
      </c>
      <c r="BP454" s="62" t="str">
        <f t="shared" ref="BP454:BP504" si="164">IF(OR(ISBLANK(V454),ISBLANK(U454)),"",(IF(V454&lt;$U454,(V454-$U454)+24,(V454-$U454))))</f>
        <v/>
      </c>
      <c r="BQ454" s="62" t="str">
        <f t="shared" ref="BQ454:BQ504" si="165">IF(OR(ISBLANK(W454),ISBLANK(V454)),"",(IF(W454&lt;$V454,(W454-$V454)+24,(W454-$V454))))</f>
        <v/>
      </c>
      <c r="BR454" s="62" t="str">
        <f t="shared" ref="BR454:BR504" si="166">IF(OR(ISBLANK(X454),ISBLANK(W454)),"",(IF(X454&lt;$W454,(X454-$W454)+24,(X454-$W454))))</f>
        <v/>
      </c>
      <c r="BS454" s="62" t="str">
        <f t="shared" ref="BS454:BS504" si="167">IF(OR(ISBLANK(Y454),ISBLANK(X454)),"",(IF(Y454&lt;$X454,(Y454-$X454)+24,(Y454-$X454))))</f>
        <v/>
      </c>
      <c r="BT454" s="62" t="str">
        <f t="shared" ref="BT454:BT504" si="168">IF(OR(ISBLANK(Y454),ISBLANK(W454)),"",(IF(Y454&lt;$W454,(Y454-$W454)+24,(Y454-$W454))))</f>
        <v/>
      </c>
      <c r="BU454" s="62" t="str">
        <f t="shared" ref="BU454:BU504" si="169">IF(OR(ISBLANK(Y454),ISBLANK(F454)),"",(IF(Y454&lt;$F454,(Y454-$F454)+24,(Y454-$F454))))</f>
        <v/>
      </c>
      <c r="BV454" s="62" t="str">
        <f t="shared" ref="BV454:BV504" si="170">IF(OR(ISBLANK(V454),ISBLANK(F454)),"",(IF(V454&lt;$F454,(V454-$F454)+24,(V454-$F454))))</f>
        <v/>
      </c>
      <c r="BW454" s="62" t="str">
        <f t="shared" ref="BW454:BW504" si="171">IF(OR(ISBLANK(Y454),ISBLANK(V454)),"",(IF(Y454&lt;$V454,(Y454-$V454)+24,(Y454-$V454))))</f>
        <v/>
      </c>
    </row>
    <row r="455" spans="1:75" s="13" customFormat="1" ht="38.25" customHeight="1" thickBot="1">
      <c r="A455" s="49">
        <f t="shared" ref="A455:A504" si="172">+$A$5</f>
        <v>0</v>
      </c>
      <c r="B455" s="49" t="str">
        <f t="shared" ref="B455:B504" si="173">+$B$5</f>
        <v>1-25</v>
      </c>
      <c r="C455" s="34"/>
      <c r="D455" s="92" t="str">
        <f>$A455&amp;"-"&amp;$B455&amp;"-"&amp;TEXT(ROWS(D$5:D455),"000")</f>
        <v>0-1-25-451</v>
      </c>
      <c r="E455" s="4"/>
      <c r="F455" s="4"/>
      <c r="G455" s="4"/>
      <c r="H455" s="4"/>
      <c r="I455" s="27"/>
      <c r="J455" s="4"/>
      <c r="K455" s="4"/>
      <c r="L455" s="4"/>
      <c r="M455" s="4"/>
      <c r="N455" s="57"/>
      <c r="O455" s="61"/>
      <c r="P455" s="63"/>
      <c r="Q455" s="68"/>
      <c r="R455" s="68"/>
      <c r="S455" s="68"/>
      <c r="T455" s="68"/>
      <c r="U455" s="70"/>
      <c r="V455" s="70"/>
      <c r="W455" s="70"/>
      <c r="X455" s="70"/>
      <c r="Y455" s="70"/>
      <c r="Z455" s="70"/>
      <c r="AA455" s="70"/>
      <c r="AB455" s="70"/>
      <c r="AC455" s="62" t="str">
        <f t="shared" si="157"/>
        <v/>
      </c>
      <c r="AD455" s="62" t="str">
        <f t="shared" si="158"/>
        <v/>
      </c>
      <c r="AE455" s="62" t="str">
        <f t="shared" si="159"/>
        <v/>
      </c>
      <c r="AF455" s="62" t="str">
        <f t="shared" si="160"/>
        <v/>
      </c>
      <c r="AG455" s="62" t="str">
        <f t="shared" si="161"/>
        <v/>
      </c>
      <c r="AH455" s="63" t="str">
        <f>IF(AG455&lt;'Patient Data'!$AS$4,"Labs complete w/in 45 minutes","")</f>
        <v/>
      </c>
      <c r="AI455" s="62" t="str">
        <f t="shared" si="162"/>
        <v/>
      </c>
      <c r="AJ455" s="63" t="str">
        <f>IF(AI455&lt;'Patient Data'!$AU$4,"tPA w/in 60 minutes","")</f>
        <v/>
      </c>
      <c r="AK455" s="63" t="str">
        <f>IF(AY455&lt;'Patient Data'!$AY$4,"tPA w/in 3 hours","")</f>
        <v/>
      </c>
      <c r="AL455" s="63" t="str">
        <f>IF(AR455&lt;'Patient Data'!$AR$4,"LSN within 3.5 hours","")</f>
        <v/>
      </c>
      <c r="AM455" s="63" t="str">
        <f t="shared" si="153"/>
        <v>-0-0-1-25-451</v>
      </c>
      <c r="AR455" s="18" t="str">
        <f t="shared" si="154"/>
        <v/>
      </c>
      <c r="AS455" s="18" t="str">
        <f>IF(L455="","",AG455-'Patient Data'!$AS$4)</f>
        <v/>
      </c>
      <c r="AT455" s="19"/>
      <c r="AU455" s="18" t="str">
        <f>IF(M455="","",AI455-'Patient Data'!$AU$4)</f>
        <v/>
      </c>
      <c r="AW455" s="19"/>
      <c r="AX455" s="18" t="str">
        <f t="shared" si="155"/>
        <v/>
      </c>
      <c r="AY455" s="18" t="str">
        <f t="shared" si="156"/>
        <v/>
      </c>
      <c r="AZ455" s="19"/>
      <c r="BO455" s="62" t="str">
        <f t="shared" si="163"/>
        <v/>
      </c>
      <c r="BP455" s="62" t="str">
        <f t="shared" si="164"/>
        <v/>
      </c>
      <c r="BQ455" s="62" t="str">
        <f t="shared" si="165"/>
        <v/>
      </c>
      <c r="BR455" s="62" t="str">
        <f t="shared" si="166"/>
        <v/>
      </c>
      <c r="BS455" s="62" t="str">
        <f t="shared" si="167"/>
        <v/>
      </c>
      <c r="BT455" s="62" t="str">
        <f t="shared" si="168"/>
        <v/>
      </c>
      <c r="BU455" s="62" t="str">
        <f t="shared" si="169"/>
        <v/>
      </c>
      <c r="BV455" s="62" t="str">
        <f t="shared" si="170"/>
        <v/>
      </c>
      <c r="BW455" s="62" t="str">
        <f t="shared" si="171"/>
        <v/>
      </c>
    </row>
    <row r="456" spans="1:75" s="13" customFormat="1" ht="38.25" customHeight="1" thickBot="1">
      <c r="A456" s="49">
        <f t="shared" si="172"/>
        <v>0</v>
      </c>
      <c r="B456" s="49" t="str">
        <f t="shared" si="173"/>
        <v>1-25</v>
      </c>
      <c r="C456" s="34"/>
      <c r="D456" s="92" t="str">
        <f>$A456&amp;"-"&amp;$B456&amp;"-"&amp;TEXT(ROWS(D$5:D456),"000")</f>
        <v>0-1-25-452</v>
      </c>
      <c r="E456" s="4"/>
      <c r="F456" s="4"/>
      <c r="G456" s="4"/>
      <c r="H456" s="4"/>
      <c r="I456" s="27"/>
      <c r="J456" s="4"/>
      <c r="K456" s="4"/>
      <c r="L456" s="4"/>
      <c r="M456" s="4"/>
      <c r="N456" s="57"/>
      <c r="O456" s="61"/>
      <c r="P456" s="63"/>
      <c r="Q456" s="68"/>
      <c r="R456" s="68"/>
      <c r="S456" s="68"/>
      <c r="T456" s="68"/>
      <c r="U456" s="70"/>
      <c r="V456" s="70"/>
      <c r="W456" s="70"/>
      <c r="X456" s="70"/>
      <c r="Y456" s="70"/>
      <c r="Z456" s="70"/>
      <c r="AA456" s="70"/>
      <c r="AB456" s="70"/>
      <c r="AC456" s="62" t="str">
        <f t="shared" si="157"/>
        <v/>
      </c>
      <c r="AD456" s="62" t="str">
        <f t="shared" si="158"/>
        <v/>
      </c>
      <c r="AE456" s="62" t="str">
        <f t="shared" si="159"/>
        <v/>
      </c>
      <c r="AF456" s="62" t="str">
        <f t="shared" si="160"/>
        <v/>
      </c>
      <c r="AG456" s="62" t="str">
        <f t="shared" si="161"/>
        <v/>
      </c>
      <c r="AH456" s="63" t="str">
        <f>IF(AG456&lt;'Patient Data'!$AS$4,"Labs complete w/in 45 minutes","")</f>
        <v/>
      </c>
      <c r="AI456" s="62" t="str">
        <f t="shared" si="162"/>
        <v/>
      </c>
      <c r="AJ456" s="63" t="str">
        <f>IF(AI456&lt;'Patient Data'!$AU$4,"tPA w/in 60 minutes","")</f>
        <v/>
      </c>
      <c r="AK456" s="63" t="str">
        <f>IF(AY456&lt;'Patient Data'!$AY$4,"tPA w/in 3 hours","")</f>
        <v/>
      </c>
      <c r="AL456" s="63" t="str">
        <f>IF(AR456&lt;'Patient Data'!$AR$4,"LSN within 3.5 hours","")</f>
        <v/>
      </c>
      <c r="AM456" s="63" t="str">
        <f t="shared" si="153"/>
        <v>-0-0-1-25-452</v>
      </c>
      <c r="AR456" s="18" t="str">
        <f t="shared" si="154"/>
        <v/>
      </c>
      <c r="AS456" s="18" t="str">
        <f>IF(L456="","",AG456-'Patient Data'!$AS$4)</f>
        <v/>
      </c>
      <c r="AT456" s="19"/>
      <c r="AU456" s="18" t="str">
        <f>IF(M456="","",AI456-'Patient Data'!$AU$4)</f>
        <v/>
      </c>
      <c r="AW456" s="19"/>
      <c r="AX456" s="18" t="str">
        <f t="shared" si="155"/>
        <v/>
      </c>
      <c r="AY456" s="18" t="str">
        <f t="shared" si="156"/>
        <v/>
      </c>
      <c r="AZ456" s="19"/>
      <c r="BO456" s="62" t="str">
        <f t="shared" si="163"/>
        <v/>
      </c>
      <c r="BP456" s="62" t="str">
        <f t="shared" si="164"/>
        <v/>
      </c>
      <c r="BQ456" s="62" t="str">
        <f t="shared" si="165"/>
        <v/>
      </c>
      <c r="BR456" s="62" t="str">
        <f t="shared" si="166"/>
        <v/>
      </c>
      <c r="BS456" s="62" t="str">
        <f t="shared" si="167"/>
        <v/>
      </c>
      <c r="BT456" s="62" t="str">
        <f t="shared" si="168"/>
        <v/>
      </c>
      <c r="BU456" s="62" t="str">
        <f t="shared" si="169"/>
        <v/>
      </c>
      <c r="BV456" s="62" t="str">
        <f t="shared" si="170"/>
        <v/>
      </c>
      <c r="BW456" s="62" t="str">
        <f t="shared" si="171"/>
        <v/>
      </c>
    </row>
    <row r="457" spans="1:75" s="13" customFormat="1" ht="38.25" customHeight="1" thickBot="1">
      <c r="A457" s="49">
        <f t="shared" si="172"/>
        <v>0</v>
      </c>
      <c r="B457" s="49" t="str">
        <f t="shared" si="173"/>
        <v>1-25</v>
      </c>
      <c r="C457" s="34"/>
      <c r="D457" s="92" t="str">
        <f>$A457&amp;"-"&amp;$B457&amp;"-"&amp;TEXT(ROWS(D$5:D457),"000")</f>
        <v>0-1-25-453</v>
      </c>
      <c r="E457" s="4"/>
      <c r="F457" s="4"/>
      <c r="G457" s="4"/>
      <c r="H457" s="4"/>
      <c r="I457" s="27"/>
      <c r="J457" s="4"/>
      <c r="K457" s="4"/>
      <c r="L457" s="4"/>
      <c r="M457" s="4"/>
      <c r="N457" s="57"/>
      <c r="O457" s="61"/>
      <c r="P457" s="63"/>
      <c r="Q457" s="68"/>
      <c r="R457" s="68"/>
      <c r="S457" s="68"/>
      <c r="T457" s="68"/>
      <c r="U457" s="70"/>
      <c r="V457" s="70"/>
      <c r="W457" s="70"/>
      <c r="X457" s="70"/>
      <c r="Y457" s="70"/>
      <c r="Z457" s="70"/>
      <c r="AA457" s="70"/>
      <c r="AB457" s="70"/>
      <c r="AC457" s="62" t="str">
        <f t="shared" si="157"/>
        <v/>
      </c>
      <c r="AD457" s="62" t="str">
        <f t="shared" si="158"/>
        <v/>
      </c>
      <c r="AE457" s="62" t="str">
        <f t="shared" si="159"/>
        <v/>
      </c>
      <c r="AF457" s="62" t="str">
        <f t="shared" si="160"/>
        <v/>
      </c>
      <c r="AG457" s="62" t="str">
        <f t="shared" si="161"/>
        <v/>
      </c>
      <c r="AH457" s="63" t="str">
        <f>IF(AG457&lt;'Patient Data'!$AS$4,"Labs complete w/in 45 minutes","")</f>
        <v/>
      </c>
      <c r="AI457" s="62" t="str">
        <f t="shared" si="162"/>
        <v/>
      </c>
      <c r="AJ457" s="63" t="str">
        <f>IF(AI457&lt;'Patient Data'!$AU$4,"tPA w/in 60 minutes","")</f>
        <v/>
      </c>
      <c r="AK457" s="63" t="str">
        <f>IF(AY457&lt;'Patient Data'!$AY$4,"tPA w/in 3 hours","")</f>
        <v/>
      </c>
      <c r="AL457" s="63" t="str">
        <f>IF(AR457&lt;'Patient Data'!$AR$4,"LSN within 3.5 hours","")</f>
        <v/>
      </c>
      <c r="AM457" s="63" t="str">
        <f t="shared" si="153"/>
        <v>-0-0-1-25-453</v>
      </c>
      <c r="AR457" s="18" t="str">
        <f t="shared" si="154"/>
        <v/>
      </c>
      <c r="AS457" s="18" t="str">
        <f>IF(L457="","",AG457-'Patient Data'!$AS$4)</f>
        <v/>
      </c>
      <c r="AT457" s="19"/>
      <c r="AU457" s="18" t="str">
        <f>IF(M457="","",AI457-'Patient Data'!$AU$4)</f>
        <v/>
      </c>
      <c r="AW457" s="19"/>
      <c r="AX457" s="18" t="str">
        <f t="shared" si="155"/>
        <v/>
      </c>
      <c r="AY457" s="18" t="str">
        <f t="shared" si="156"/>
        <v/>
      </c>
      <c r="AZ457" s="19"/>
      <c r="BO457" s="62" t="str">
        <f t="shared" si="163"/>
        <v/>
      </c>
      <c r="BP457" s="62" t="str">
        <f t="shared" si="164"/>
        <v/>
      </c>
      <c r="BQ457" s="62" t="str">
        <f t="shared" si="165"/>
        <v/>
      </c>
      <c r="BR457" s="62" t="str">
        <f t="shared" si="166"/>
        <v/>
      </c>
      <c r="BS457" s="62" t="str">
        <f t="shared" si="167"/>
        <v/>
      </c>
      <c r="BT457" s="62" t="str">
        <f t="shared" si="168"/>
        <v/>
      </c>
      <c r="BU457" s="62" t="str">
        <f t="shared" si="169"/>
        <v/>
      </c>
      <c r="BV457" s="62" t="str">
        <f t="shared" si="170"/>
        <v/>
      </c>
      <c r="BW457" s="62" t="str">
        <f t="shared" si="171"/>
        <v/>
      </c>
    </row>
    <row r="458" spans="1:75" s="13" customFormat="1" ht="38.25" customHeight="1" thickBot="1">
      <c r="A458" s="49">
        <f t="shared" si="172"/>
        <v>0</v>
      </c>
      <c r="B458" s="49" t="str">
        <f t="shared" si="173"/>
        <v>1-25</v>
      </c>
      <c r="C458" s="34"/>
      <c r="D458" s="92" t="str">
        <f>$A458&amp;"-"&amp;$B458&amp;"-"&amp;TEXT(ROWS(D$5:D458),"000")</f>
        <v>0-1-25-454</v>
      </c>
      <c r="E458" s="4"/>
      <c r="F458" s="4"/>
      <c r="G458" s="4"/>
      <c r="H458" s="4"/>
      <c r="I458" s="27"/>
      <c r="J458" s="4"/>
      <c r="K458" s="4"/>
      <c r="L458" s="4"/>
      <c r="M458" s="4"/>
      <c r="N458" s="57"/>
      <c r="O458" s="61"/>
      <c r="P458" s="63"/>
      <c r="Q458" s="68"/>
      <c r="R458" s="68"/>
      <c r="S458" s="68"/>
      <c r="T458" s="68"/>
      <c r="U458" s="70"/>
      <c r="V458" s="70"/>
      <c r="W458" s="70"/>
      <c r="X458" s="70"/>
      <c r="Y458" s="70"/>
      <c r="Z458" s="70"/>
      <c r="AA458" s="70"/>
      <c r="AB458" s="70"/>
      <c r="AC458" s="62" t="str">
        <f t="shared" si="157"/>
        <v/>
      </c>
      <c r="AD458" s="62" t="str">
        <f t="shared" si="158"/>
        <v/>
      </c>
      <c r="AE458" s="62" t="str">
        <f t="shared" si="159"/>
        <v/>
      </c>
      <c r="AF458" s="62" t="str">
        <f t="shared" si="160"/>
        <v/>
      </c>
      <c r="AG458" s="62" t="str">
        <f t="shared" si="161"/>
        <v/>
      </c>
      <c r="AH458" s="63" t="str">
        <f>IF(AG458&lt;'Patient Data'!$AS$4,"Labs complete w/in 45 minutes","")</f>
        <v/>
      </c>
      <c r="AI458" s="62" t="str">
        <f t="shared" si="162"/>
        <v/>
      </c>
      <c r="AJ458" s="63" t="str">
        <f>IF(AI458&lt;'Patient Data'!$AU$4,"tPA w/in 60 minutes","")</f>
        <v/>
      </c>
      <c r="AK458" s="63" t="str">
        <f>IF(AY458&lt;'Patient Data'!$AY$4,"tPA w/in 3 hours","")</f>
        <v/>
      </c>
      <c r="AL458" s="63" t="str">
        <f>IF(AR458&lt;'Patient Data'!$AR$4,"LSN within 3.5 hours","")</f>
        <v/>
      </c>
      <c r="AM458" s="63" t="str">
        <f t="shared" si="153"/>
        <v>-0-0-1-25-454</v>
      </c>
      <c r="AR458" s="18" t="str">
        <f t="shared" si="154"/>
        <v/>
      </c>
      <c r="AS458" s="18" t="str">
        <f>IF(L458="","",AG458-'Patient Data'!$AS$4)</f>
        <v/>
      </c>
      <c r="AT458" s="19"/>
      <c r="AU458" s="18" t="str">
        <f>IF(M458="","",AI458-'Patient Data'!$AU$4)</f>
        <v/>
      </c>
      <c r="AW458" s="19"/>
      <c r="AX458" s="18" t="str">
        <f t="shared" si="155"/>
        <v/>
      </c>
      <c r="AY458" s="18" t="str">
        <f t="shared" si="156"/>
        <v/>
      </c>
      <c r="AZ458" s="19"/>
      <c r="BO458" s="62" t="str">
        <f t="shared" si="163"/>
        <v/>
      </c>
      <c r="BP458" s="62" t="str">
        <f t="shared" si="164"/>
        <v/>
      </c>
      <c r="BQ458" s="62" t="str">
        <f t="shared" si="165"/>
        <v/>
      </c>
      <c r="BR458" s="62" t="str">
        <f t="shared" si="166"/>
        <v/>
      </c>
      <c r="BS458" s="62" t="str">
        <f t="shared" si="167"/>
        <v/>
      </c>
      <c r="BT458" s="62" t="str">
        <f t="shared" si="168"/>
        <v/>
      </c>
      <c r="BU458" s="62" t="str">
        <f t="shared" si="169"/>
        <v/>
      </c>
      <c r="BV458" s="62" t="str">
        <f t="shared" si="170"/>
        <v/>
      </c>
      <c r="BW458" s="62" t="str">
        <f t="shared" si="171"/>
        <v/>
      </c>
    </row>
    <row r="459" spans="1:75" s="13" customFormat="1" ht="38.25" customHeight="1" thickBot="1">
      <c r="A459" s="49">
        <f t="shared" si="172"/>
        <v>0</v>
      </c>
      <c r="B459" s="49" t="str">
        <f t="shared" si="173"/>
        <v>1-25</v>
      </c>
      <c r="C459" s="34"/>
      <c r="D459" s="92" t="str">
        <f>$A459&amp;"-"&amp;$B459&amp;"-"&amp;TEXT(ROWS(D$5:D459),"000")</f>
        <v>0-1-25-455</v>
      </c>
      <c r="E459" s="4"/>
      <c r="F459" s="4"/>
      <c r="G459" s="4"/>
      <c r="H459" s="4"/>
      <c r="I459" s="27"/>
      <c r="J459" s="4"/>
      <c r="K459" s="4"/>
      <c r="L459" s="4"/>
      <c r="M459" s="4"/>
      <c r="N459" s="57"/>
      <c r="O459" s="61"/>
      <c r="P459" s="63"/>
      <c r="Q459" s="68"/>
      <c r="R459" s="68"/>
      <c r="S459" s="68"/>
      <c r="T459" s="68"/>
      <c r="U459" s="70"/>
      <c r="V459" s="70"/>
      <c r="W459" s="70"/>
      <c r="X459" s="70"/>
      <c r="Y459" s="70"/>
      <c r="Z459" s="70"/>
      <c r="AA459" s="70"/>
      <c r="AB459" s="70"/>
      <c r="AC459" s="62" t="str">
        <f t="shared" si="157"/>
        <v/>
      </c>
      <c r="AD459" s="62" t="str">
        <f t="shared" si="158"/>
        <v/>
      </c>
      <c r="AE459" s="62" t="str">
        <f t="shared" si="159"/>
        <v/>
      </c>
      <c r="AF459" s="62" t="str">
        <f t="shared" si="160"/>
        <v/>
      </c>
      <c r="AG459" s="62" t="str">
        <f t="shared" si="161"/>
        <v/>
      </c>
      <c r="AH459" s="63" t="str">
        <f>IF(AG459&lt;'Patient Data'!$AS$4,"Labs complete w/in 45 minutes","")</f>
        <v/>
      </c>
      <c r="AI459" s="62" t="str">
        <f t="shared" si="162"/>
        <v/>
      </c>
      <c r="AJ459" s="63" t="str">
        <f>IF(AI459&lt;'Patient Data'!$AU$4,"tPA w/in 60 minutes","")</f>
        <v/>
      </c>
      <c r="AK459" s="63" t="str">
        <f>IF(AY459&lt;'Patient Data'!$AY$4,"tPA w/in 3 hours","")</f>
        <v/>
      </c>
      <c r="AL459" s="63" t="str">
        <f>IF(AR459&lt;'Patient Data'!$AR$4,"LSN within 3.5 hours","")</f>
        <v/>
      </c>
      <c r="AM459" s="63" t="str">
        <f t="shared" si="153"/>
        <v>-0-0-1-25-455</v>
      </c>
      <c r="AR459" s="18" t="str">
        <f t="shared" si="154"/>
        <v/>
      </c>
      <c r="AS459" s="18" t="str">
        <f>IF(L459="","",AG459-'Patient Data'!$AS$4)</f>
        <v/>
      </c>
      <c r="AT459" s="19"/>
      <c r="AU459" s="18" t="str">
        <f>IF(M459="","",AI459-'Patient Data'!$AU$4)</f>
        <v/>
      </c>
      <c r="AW459" s="19"/>
      <c r="AX459" s="18" t="str">
        <f t="shared" si="155"/>
        <v/>
      </c>
      <c r="AY459" s="18" t="str">
        <f t="shared" si="156"/>
        <v/>
      </c>
      <c r="AZ459" s="19"/>
      <c r="BO459" s="62" t="str">
        <f t="shared" si="163"/>
        <v/>
      </c>
      <c r="BP459" s="62" t="str">
        <f t="shared" si="164"/>
        <v/>
      </c>
      <c r="BQ459" s="62" t="str">
        <f t="shared" si="165"/>
        <v/>
      </c>
      <c r="BR459" s="62" t="str">
        <f t="shared" si="166"/>
        <v/>
      </c>
      <c r="BS459" s="62" t="str">
        <f t="shared" si="167"/>
        <v/>
      </c>
      <c r="BT459" s="62" t="str">
        <f t="shared" si="168"/>
        <v/>
      </c>
      <c r="BU459" s="62" t="str">
        <f t="shared" si="169"/>
        <v/>
      </c>
      <c r="BV459" s="62" t="str">
        <f t="shared" si="170"/>
        <v/>
      </c>
      <c r="BW459" s="62" t="str">
        <f t="shared" si="171"/>
        <v/>
      </c>
    </row>
    <row r="460" spans="1:75" s="13" customFormat="1" ht="38.25" customHeight="1" thickBot="1">
      <c r="A460" s="49">
        <f t="shared" si="172"/>
        <v>0</v>
      </c>
      <c r="B460" s="49" t="str">
        <f t="shared" si="173"/>
        <v>1-25</v>
      </c>
      <c r="C460" s="34"/>
      <c r="D460" s="92" t="str">
        <f>$A460&amp;"-"&amp;$B460&amp;"-"&amp;TEXT(ROWS(D$5:D460),"000")</f>
        <v>0-1-25-456</v>
      </c>
      <c r="E460" s="4"/>
      <c r="F460" s="4"/>
      <c r="G460" s="4"/>
      <c r="H460" s="4"/>
      <c r="I460" s="27"/>
      <c r="J460" s="4"/>
      <c r="K460" s="4"/>
      <c r="L460" s="4"/>
      <c r="M460" s="4"/>
      <c r="N460" s="57"/>
      <c r="O460" s="61"/>
      <c r="P460" s="63"/>
      <c r="Q460" s="68"/>
      <c r="R460" s="68"/>
      <c r="S460" s="68"/>
      <c r="T460" s="68"/>
      <c r="U460" s="70"/>
      <c r="V460" s="70"/>
      <c r="W460" s="70"/>
      <c r="X460" s="70"/>
      <c r="Y460" s="70"/>
      <c r="Z460" s="70"/>
      <c r="AA460" s="70"/>
      <c r="AB460" s="70"/>
      <c r="AC460" s="62" t="str">
        <f t="shared" si="157"/>
        <v/>
      </c>
      <c r="AD460" s="62" t="str">
        <f t="shared" si="158"/>
        <v/>
      </c>
      <c r="AE460" s="62" t="str">
        <f t="shared" si="159"/>
        <v/>
      </c>
      <c r="AF460" s="62" t="str">
        <f t="shared" si="160"/>
        <v/>
      </c>
      <c r="AG460" s="62" t="str">
        <f t="shared" si="161"/>
        <v/>
      </c>
      <c r="AH460" s="63" t="str">
        <f>IF(AG460&lt;'Patient Data'!$AS$4,"Labs complete w/in 45 minutes","")</f>
        <v/>
      </c>
      <c r="AI460" s="62" t="str">
        <f t="shared" si="162"/>
        <v/>
      </c>
      <c r="AJ460" s="63" t="str">
        <f>IF(AI460&lt;'Patient Data'!$AU$4,"tPA w/in 60 minutes","")</f>
        <v/>
      </c>
      <c r="AK460" s="63" t="str">
        <f>IF(AY460&lt;'Patient Data'!$AY$4,"tPA w/in 3 hours","")</f>
        <v/>
      </c>
      <c r="AL460" s="63" t="str">
        <f>IF(AR460&lt;'Patient Data'!$AR$4,"LSN within 3.5 hours","")</f>
        <v/>
      </c>
      <c r="AM460" s="63" t="str">
        <f t="shared" si="153"/>
        <v>-0-0-1-25-456</v>
      </c>
      <c r="AR460" s="18" t="str">
        <f t="shared" si="154"/>
        <v/>
      </c>
      <c r="AS460" s="18" t="str">
        <f>IF(L460="","",AG460-'Patient Data'!$AS$4)</f>
        <v/>
      </c>
      <c r="AT460" s="19"/>
      <c r="AU460" s="18" t="str">
        <f>IF(M460="","",AI460-'Patient Data'!$AU$4)</f>
        <v/>
      </c>
      <c r="AW460" s="19"/>
      <c r="AX460" s="18" t="str">
        <f t="shared" si="155"/>
        <v/>
      </c>
      <c r="AY460" s="18" t="str">
        <f t="shared" si="156"/>
        <v/>
      </c>
      <c r="AZ460" s="19"/>
      <c r="BO460" s="62" t="str">
        <f t="shared" si="163"/>
        <v/>
      </c>
      <c r="BP460" s="62" t="str">
        <f t="shared" si="164"/>
        <v/>
      </c>
      <c r="BQ460" s="62" t="str">
        <f t="shared" si="165"/>
        <v/>
      </c>
      <c r="BR460" s="62" t="str">
        <f t="shared" si="166"/>
        <v/>
      </c>
      <c r="BS460" s="62" t="str">
        <f t="shared" si="167"/>
        <v/>
      </c>
      <c r="BT460" s="62" t="str">
        <f t="shared" si="168"/>
        <v/>
      </c>
      <c r="BU460" s="62" t="str">
        <f t="shared" si="169"/>
        <v/>
      </c>
      <c r="BV460" s="62" t="str">
        <f t="shared" si="170"/>
        <v/>
      </c>
      <c r="BW460" s="62" t="str">
        <f t="shared" si="171"/>
        <v/>
      </c>
    </row>
    <row r="461" spans="1:75" s="13" customFormat="1" ht="38.25" customHeight="1" thickBot="1">
      <c r="A461" s="49">
        <f t="shared" si="172"/>
        <v>0</v>
      </c>
      <c r="B461" s="49" t="str">
        <f t="shared" si="173"/>
        <v>1-25</v>
      </c>
      <c r="C461" s="34"/>
      <c r="D461" s="92" t="str">
        <f>$A461&amp;"-"&amp;$B461&amp;"-"&amp;TEXT(ROWS(D$5:D461),"000")</f>
        <v>0-1-25-457</v>
      </c>
      <c r="E461" s="4"/>
      <c r="F461" s="4"/>
      <c r="G461" s="4"/>
      <c r="H461" s="4"/>
      <c r="I461" s="27"/>
      <c r="J461" s="4"/>
      <c r="K461" s="4"/>
      <c r="L461" s="4"/>
      <c r="M461" s="4"/>
      <c r="N461" s="57"/>
      <c r="O461" s="61"/>
      <c r="P461" s="63"/>
      <c r="Q461" s="68"/>
      <c r="R461" s="68"/>
      <c r="S461" s="68"/>
      <c r="T461" s="68"/>
      <c r="U461" s="70"/>
      <c r="V461" s="70"/>
      <c r="W461" s="70"/>
      <c r="X461" s="70"/>
      <c r="Y461" s="70"/>
      <c r="Z461" s="70"/>
      <c r="AA461" s="70"/>
      <c r="AB461" s="70"/>
      <c r="AC461" s="62" t="str">
        <f t="shared" si="157"/>
        <v/>
      </c>
      <c r="AD461" s="62" t="str">
        <f t="shared" si="158"/>
        <v/>
      </c>
      <c r="AE461" s="62" t="str">
        <f t="shared" si="159"/>
        <v/>
      </c>
      <c r="AF461" s="62" t="str">
        <f t="shared" si="160"/>
        <v/>
      </c>
      <c r="AG461" s="62" t="str">
        <f t="shared" si="161"/>
        <v/>
      </c>
      <c r="AH461" s="63" t="str">
        <f>IF(AG461&lt;'Patient Data'!$AS$4,"Labs complete w/in 45 minutes","")</f>
        <v/>
      </c>
      <c r="AI461" s="62" t="str">
        <f t="shared" si="162"/>
        <v/>
      </c>
      <c r="AJ461" s="63" t="str">
        <f>IF(AI461&lt;'Patient Data'!$AU$4,"tPA w/in 60 minutes","")</f>
        <v/>
      </c>
      <c r="AK461" s="63" t="str">
        <f>IF(AY461&lt;'Patient Data'!$AY$4,"tPA w/in 3 hours","")</f>
        <v/>
      </c>
      <c r="AL461" s="63" t="str">
        <f>IF(AR461&lt;'Patient Data'!$AR$4,"LSN within 3.5 hours","")</f>
        <v/>
      </c>
      <c r="AM461" s="63" t="str">
        <f t="shared" si="153"/>
        <v>-0-0-1-25-457</v>
      </c>
      <c r="AR461" s="18" t="str">
        <f t="shared" si="154"/>
        <v/>
      </c>
      <c r="AS461" s="18" t="str">
        <f>IF(L461="","",AG461-'Patient Data'!$AS$4)</f>
        <v/>
      </c>
      <c r="AT461" s="19"/>
      <c r="AU461" s="18" t="str">
        <f>IF(M461="","",AI461-'Patient Data'!$AU$4)</f>
        <v/>
      </c>
      <c r="AW461" s="19"/>
      <c r="AX461" s="18" t="str">
        <f t="shared" si="155"/>
        <v/>
      </c>
      <c r="AY461" s="18" t="str">
        <f t="shared" si="156"/>
        <v/>
      </c>
      <c r="AZ461" s="19"/>
      <c r="BO461" s="62" t="str">
        <f t="shared" si="163"/>
        <v/>
      </c>
      <c r="BP461" s="62" t="str">
        <f t="shared" si="164"/>
        <v/>
      </c>
      <c r="BQ461" s="62" t="str">
        <f t="shared" si="165"/>
        <v/>
      </c>
      <c r="BR461" s="62" t="str">
        <f t="shared" si="166"/>
        <v/>
      </c>
      <c r="BS461" s="62" t="str">
        <f t="shared" si="167"/>
        <v/>
      </c>
      <c r="BT461" s="62" t="str">
        <f t="shared" si="168"/>
        <v/>
      </c>
      <c r="BU461" s="62" t="str">
        <f t="shared" si="169"/>
        <v/>
      </c>
      <c r="BV461" s="62" t="str">
        <f t="shared" si="170"/>
        <v/>
      </c>
      <c r="BW461" s="62" t="str">
        <f t="shared" si="171"/>
        <v/>
      </c>
    </row>
    <row r="462" spans="1:75" s="13" customFormat="1" ht="38.25" customHeight="1" thickBot="1">
      <c r="A462" s="49">
        <f t="shared" si="172"/>
        <v>0</v>
      </c>
      <c r="B462" s="49" t="str">
        <f t="shared" si="173"/>
        <v>1-25</v>
      </c>
      <c r="C462" s="34"/>
      <c r="D462" s="92" t="str">
        <f>$A462&amp;"-"&amp;$B462&amp;"-"&amp;TEXT(ROWS(D$5:D462),"000")</f>
        <v>0-1-25-458</v>
      </c>
      <c r="E462" s="4"/>
      <c r="F462" s="4"/>
      <c r="G462" s="4"/>
      <c r="H462" s="4"/>
      <c r="I462" s="27"/>
      <c r="J462" s="4"/>
      <c r="K462" s="4"/>
      <c r="L462" s="4"/>
      <c r="M462" s="4"/>
      <c r="N462" s="57"/>
      <c r="O462" s="61"/>
      <c r="P462" s="63"/>
      <c r="Q462" s="68"/>
      <c r="R462" s="68"/>
      <c r="S462" s="68"/>
      <c r="T462" s="68"/>
      <c r="U462" s="70"/>
      <c r="V462" s="70"/>
      <c r="W462" s="70"/>
      <c r="X462" s="70"/>
      <c r="Y462" s="70"/>
      <c r="Z462" s="70"/>
      <c r="AA462" s="70"/>
      <c r="AB462" s="70"/>
      <c r="AC462" s="62" t="str">
        <f t="shared" si="157"/>
        <v/>
      </c>
      <c r="AD462" s="62" t="str">
        <f t="shared" si="158"/>
        <v/>
      </c>
      <c r="AE462" s="62" t="str">
        <f t="shared" si="159"/>
        <v/>
      </c>
      <c r="AF462" s="62" t="str">
        <f t="shared" si="160"/>
        <v/>
      </c>
      <c r="AG462" s="62" t="str">
        <f t="shared" si="161"/>
        <v/>
      </c>
      <c r="AH462" s="63" t="str">
        <f>IF(AG462&lt;'Patient Data'!$AS$4,"Labs complete w/in 45 minutes","")</f>
        <v/>
      </c>
      <c r="AI462" s="62" t="str">
        <f t="shared" si="162"/>
        <v/>
      </c>
      <c r="AJ462" s="63" t="str">
        <f>IF(AI462&lt;'Patient Data'!$AU$4,"tPA w/in 60 minutes","")</f>
        <v/>
      </c>
      <c r="AK462" s="63" t="str">
        <f>IF(AY462&lt;'Patient Data'!$AY$4,"tPA w/in 3 hours","")</f>
        <v/>
      </c>
      <c r="AL462" s="63" t="str">
        <f>IF(AR462&lt;'Patient Data'!$AR$4,"LSN within 3.5 hours","")</f>
        <v/>
      </c>
      <c r="AM462" s="63" t="str">
        <f t="shared" si="153"/>
        <v>-0-0-1-25-458</v>
      </c>
      <c r="AR462" s="18" t="str">
        <f t="shared" si="154"/>
        <v/>
      </c>
      <c r="AS462" s="18" t="str">
        <f>IF(L462="","",AG462-'Patient Data'!$AS$4)</f>
        <v/>
      </c>
      <c r="AT462" s="19"/>
      <c r="AU462" s="18" t="str">
        <f>IF(M462="","",AI462-'Patient Data'!$AU$4)</f>
        <v/>
      </c>
      <c r="AW462" s="19"/>
      <c r="AX462" s="18" t="str">
        <f t="shared" si="155"/>
        <v/>
      </c>
      <c r="AY462" s="18" t="str">
        <f t="shared" si="156"/>
        <v/>
      </c>
      <c r="AZ462" s="19"/>
      <c r="BO462" s="62" t="str">
        <f t="shared" si="163"/>
        <v/>
      </c>
      <c r="BP462" s="62" t="str">
        <f t="shared" si="164"/>
        <v/>
      </c>
      <c r="BQ462" s="62" t="str">
        <f t="shared" si="165"/>
        <v/>
      </c>
      <c r="BR462" s="62" t="str">
        <f t="shared" si="166"/>
        <v/>
      </c>
      <c r="BS462" s="62" t="str">
        <f t="shared" si="167"/>
        <v/>
      </c>
      <c r="BT462" s="62" t="str">
        <f t="shared" si="168"/>
        <v/>
      </c>
      <c r="BU462" s="62" t="str">
        <f t="shared" si="169"/>
        <v/>
      </c>
      <c r="BV462" s="62" t="str">
        <f t="shared" si="170"/>
        <v/>
      </c>
      <c r="BW462" s="62" t="str">
        <f t="shared" si="171"/>
        <v/>
      </c>
    </row>
    <row r="463" spans="1:75" s="13" customFormat="1" ht="38.25" customHeight="1" thickBot="1">
      <c r="A463" s="49">
        <f t="shared" si="172"/>
        <v>0</v>
      </c>
      <c r="B463" s="49" t="str">
        <f t="shared" si="173"/>
        <v>1-25</v>
      </c>
      <c r="C463" s="34"/>
      <c r="D463" s="92" t="str">
        <f>$A463&amp;"-"&amp;$B463&amp;"-"&amp;TEXT(ROWS(D$5:D463),"000")</f>
        <v>0-1-25-459</v>
      </c>
      <c r="E463" s="4"/>
      <c r="F463" s="4"/>
      <c r="G463" s="4"/>
      <c r="H463" s="4"/>
      <c r="I463" s="27"/>
      <c r="J463" s="4"/>
      <c r="K463" s="4"/>
      <c r="L463" s="4"/>
      <c r="M463" s="4"/>
      <c r="N463" s="57"/>
      <c r="O463" s="61"/>
      <c r="P463" s="63"/>
      <c r="Q463" s="68"/>
      <c r="R463" s="68"/>
      <c r="S463" s="68"/>
      <c r="T463" s="68"/>
      <c r="U463" s="70"/>
      <c r="V463" s="70"/>
      <c r="W463" s="70"/>
      <c r="X463" s="70"/>
      <c r="Y463" s="70"/>
      <c r="Z463" s="70"/>
      <c r="AA463" s="70"/>
      <c r="AB463" s="70"/>
      <c r="AC463" s="62" t="str">
        <f t="shared" si="157"/>
        <v/>
      </c>
      <c r="AD463" s="62" t="str">
        <f t="shared" si="158"/>
        <v/>
      </c>
      <c r="AE463" s="62" t="str">
        <f t="shared" si="159"/>
        <v/>
      </c>
      <c r="AF463" s="62" t="str">
        <f t="shared" si="160"/>
        <v/>
      </c>
      <c r="AG463" s="62" t="str">
        <f t="shared" si="161"/>
        <v/>
      </c>
      <c r="AH463" s="63" t="str">
        <f>IF(AG463&lt;'Patient Data'!$AS$4,"Labs complete w/in 45 minutes","")</f>
        <v/>
      </c>
      <c r="AI463" s="62" t="str">
        <f t="shared" si="162"/>
        <v/>
      </c>
      <c r="AJ463" s="63" t="str">
        <f>IF(AI463&lt;'Patient Data'!$AU$4,"tPA w/in 60 minutes","")</f>
        <v/>
      </c>
      <c r="AK463" s="63" t="str">
        <f>IF(AY463&lt;'Patient Data'!$AY$4,"tPA w/in 3 hours","")</f>
        <v/>
      </c>
      <c r="AL463" s="63" t="str">
        <f>IF(AR463&lt;'Patient Data'!$AR$4,"LSN within 3.5 hours","")</f>
        <v/>
      </c>
      <c r="AM463" s="63" t="str">
        <f t="shared" si="153"/>
        <v>-0-0-1-25-459</v>
      </c>
      <c r="AR463" s="18" t="str">
        <f t="shared" si="154"/>
        <v/>
      </c>
      <c r="AS463" s="18" t="str">
        <f>IF(L463="","",AG463-'Patient Data'!$AS$4)</f>
        <v/>
      </c>
      <c r="AT463" s="19"/>
      <c r="AU463" s="18" t="str">
        <f>IF(M463="","",AI463-'Patient Data'!$AU$4)</f>
        <v/>
      </c>
      <c r="AW463" s="19"/>
      <c r="AX463" s="18" t="str">
        <f t="shared" si="155"/>
        <v/>
      </c>
      <c r="AY463" s="18" t="str">
        <f t="shared" si="156"/>
        <v/>
      </c>
      <c r="AZ463" s="19"/>
      <c r="BO463" s="62" t="str">
        <f t="shared" si="163"/>
        <v/>
      </c>
      <c r="BP463" s="62" t="str">
        <f t="shared" si="164"/>
        <v/>
      </c>
      <c r="BQ463" s="62" t="str">
        <f t="shared" si="165"/>
        <v/>
      </c>
      <c r="BR463" s="62" t="str">
        <f t="shared" si="166"/>
        <v/>
      </c>
      <c r="BS463" s="62" t="str">
        <f t="shared" si="167"/>
        <v/>
      </c>
      <c r="BT463" s="62" t="str">
        <f t="shared" si="168"/>
        <v/>
      </c>
      <c r="BU463" s="62" t="str">
        <f t="shared" si="169"/>
        <v/>
      </c>
      <c r="BV463" s="62" t="str">
        <f t="shared" si="170"/>
        <v/>
      </c>
      <c r="BW463" s="62" t="str">
        <f t="shared" si="171"/>
        <v/>
      </c>
    </row>
    <row r="464" spans="1:75" s="13" customFormat="1" ht="38.25" customHeight="1" thickBot="1">
      <c r="A464" s="49">
        <f t="shared" si="172"/>
        <v>0</v>
      </c>
      <c r="B464" s="49" t="str">
        <f t="shared" si="173"/>
        <v>1-25</v>
      </c>
      <c r="C464" s="34"/>
      <c r="D464" s="92" t="str">
        <f>$A464&amp;"-"&amp;$B464&amp;"-"&amp;TEXT(ROWS(D$5:D464),"000")</f>
        <v>0-1-25-460</v>
      </c>
      <c r="E464" s="4"/>
      <c r="F464" s="4"/>
      <c r="G464" s="4"/>
      <c r="H464" s="4"/>
      <c r="I464" s="27"/>
      <c r="J464" s="4"/>
      <c r="K464" s="4"/>
      <c r="L464" s="4"/>
      <c r="M464" s="4"/>
      <c r="N464" s="57"/>
      <c r="O464" s="61"/>
      <c r="P464" s="63"/>
      <c r="Q464" s="68"/>
      <c r="R464" s="68"/>
      <c r="S464" s="68"/>
      <c r="T464" s="68"/>
      <c r="U464" s="70"/>
      <c r="V464" s="70"/>
      <c r="W464" s="70"/>
      <c r="X464" s="70"/>
      <c r="Y464" s="70"/>
      <c r="Z464" s="70"/>
      <c r="AA464" s="70"/>
      <c r="AB464" s="70"/>
      <c r="AC464" s="62" t="str">
        <f t="shared" si="157"/>
        <v/>
      </c>
      <c r="AD464" s="62" t="str">
        <f t="shared" si="158"/>
        <v/>
      </c>
      <c r="AE464" s="62" t="str">
        <f t="shared" si="159"/>
        <v/>
      </c>
      <c r="AF464" s="62" t="str">
        <f t="shared" si="160"/>
        <v/>
      </c>
      <c r="AG464" s="62" t="str">
        <f t="shared" si="161"/>
        <v/>
      </c>
      <c r="AH464" s="63" t="str">
        <f>IF(AG464&lt;'Patient Data'!$AS$4,"Labs complete w/in 45 minutes","")</f>
        <v/>
      </c>
      <c r="AI464" s="62" t="str">
        <f t="shared" si="162"/>
        <v/>
      </c>
      <c r="AJ464" s="63" t="str">
        <f>IF(AI464&lt;'Patient Data'!$AU$4,"tPA w/in 60 minutes","")</f>
        <v/>
      </c>
      <c r="AK464" s="63" t="str">
        <f>IF(AY464&lt;'Patient Data'!$AY$4,"tPA w/in 3 hours","")</f>
        <v/>
      </c>
      <c r="AL464" s="63" t="str">
        <f>IF(AR464&lt;'Patient Data'!$AR$4,"LSN within 3.5 hours","")</f>
        <v/>
      </c>
      <c r="AM464" s="63" t="str">
        <f t="shared" si="153"/>
        <v>-0-0-1-25-460</v>
      </c>
      <c r="AR464" s="18" t="str">
        <f t="shared" si="154"/>
        <v/>
      </c>
      <c r="AS464" s="18" t="str">
        <f>IF(L464="","",AG464-'Patient Data'!$AS$4)</f>
        <v/>
      </c>
      <c r="AT464" s="19"/>
      <c r="AU464" s="18" t="str">
        <f>IF(M464="","",AI464-'Patient Data'!$AU$4)</f>
        <v/>
      </c>
      <c r="AW464" s="19"/>
      <c r="AX464" s="18" t="str">
        <f t="shared" si="155"/>
        <v/>
      </c>
      <c r="AY464" s="18" t="str">
        <f t="shared" si="156"/>
        <v/>
      </c>
      <c r="AZ464" s="19"/>
      <c r="BO464" s="62" t="str">
        <f t="shared" si="163"/>
        <v/>
      </c>
      <c r="BP464" s="62" t="str">
        <f t="shared" si="164"/>
        <v/>
      </c>
      <c r="BQ464" s="62" t="str">
        <f t="shared" si="165"/>
        <v/>
      </c>
      <c r="BR464" s="62" t="str">
        <f t="shared" si="166"/>
        <v/>
      </c>
      <c r="BS464" s="62" t="str">
        <f t="shared" si="167"/>
        <v/>
      </c>
      <c r="BT464" s="62" t="str">
        <f t="shared" si="168"/>
        <v/>
      </c>
      <c r="BU464" s="62" t="str">
        <f t="shared" si="169"/>
        <v/>
      </c>
      <c r="BV464" s="62" t="str">
        <f t="shared" si="170"/>
        <v/>
      </c>
      <c r="BW464" s="62" t="str">
        <f t="shared" si="171"/>
        <v/>
      </c>
    </row>
    <row r="465" spans="1:75" s="13" customFormat="1" ht="38.25" customHeight="1" thickBot="1">
      <c r="A465" s="49">
        <f t="shared" si="172"/>
        <v>0</v>
      </c>
      <c r="B465" s="49" t="str">
        <f t="shared" si="173"/>
        <v>1-25</v>
      </c>
      <c r="C465" s="34"/>
      <c r="D465" s="92" t="str">
        <f>$A465&amp;"-"&amp;$B465&amp;"-"&amp;TEXT(ROWS(D$5:D465),"000")</f>
        <v>0-1-25-461</v>
      </c>
      <c r="E465" s="4"/>
      <c r="F465" s="4"/>
      <c r="G465" s="4"/>
      <c r="H465" s="4"/>
      <c r="I465" s="27"/>
      <c r="J465" s="4"/>
      <c r="K465" s="4"/>
      <c r="L465" s="4"/>
      <c r="M465" s="4"/>
      <c r="N465" s="57"/>
      <c r="O465" s="61"/>
      <c r="P465" s="63"/>
      <c r="Q465" s="68"/>
      <c r="R465" s="68"/>
      <c r="S465" s="68"/>
      <c r="T465" s="68"/>
      <c r="U465" s="70"/>
      <c r="V465" s="70"/>
      <c r="W465" s="70"/>
      <c r="X465" s="70"/>
      <c r="Y465" s="70"/>
      <c r="Z465" s="70"/>
      <c r="AA465" s="70"/>
      <c r="AB465" s="70"/>
      <c r="AC465" s="62" t="str">
        <f t="shared" si="157"/>
        <v/>
      </c>
      <c r="AD465" s="62" t="str">
        <f t="shared" si="158"/>
        <v/>
      </c>
      <c r="AE465" s="62" t="str">
        <f t="shared" si="159"/>
        <v/>
      </c>
      <c r="AF465" s="62" t="str">
        <f t="shared" si="160"/>
        <v/>
      </c>
      <c r="AG465" s="62" t="str">
        <f t="shared" si="161"/>
        <v/>
      </c>
      <c r="AH465" s="63" t="str">
        <f>IF(AG465&lt;'Patient Data'!$AS$4,"Labs complete w/in 45 minutes","")</f>
        <v/>
      </c>
      <c r="AI465" s="62" t="str">
        <f t="shared" si="162"/>
        <v/>
      </c>
      <c r="AJ465" s="63" t="str">
        <f>IF(AI465&lt;'Patient Data'!$AU$4,"tPA w/in 60 minutes","")</f>
        <v/>
      </c>
      <c r="AK465" s="63" t="str">
        <f>IF(AY465&lt;'Patient Data'!$AY$4,"tPA w/in 3 hours","")</f>
        <v/>
      </c>
      <c r="AL465" s="63" t="str">
        <f>IF(AR465&lt;'Patient Data'!$AR$4,"LSN within 3.5 hours","")</f>
        <v/>
      </c>
      <c r="AM465" s="63" t="str">
        <f t="shared" si="153"/>
        <v>-0-0-1-25-461</v>
      </c>
      <c r="AR465" s="18" t="str">
        <f t="shared" si="154"/>
        <v/>
      </c>
      <c r="AS465" s="18" t="str">
        <f>IF(L465="","",AG465-'Patient Data'!$AS$4)</f>
        <v/>
      </c>
      <c r="AT465" s="19"/>
      <c r="AU465" s="18" t="str">
        <f>IF(M465="","",AI465-'Patient Data'!$AU$4)</f>
        <v/>
      </c>
      <c r="AW465" s="19"/>
      <c r="AX465" s="18" t="str">
        <f t="shared" si="155"/>
        <v/>
      </c>
      <c r="AY465" s="18" t="str">
        <f t="shared" si="156"/>
        <v/>
      </c>
      <c r="AZ465" s="19"/>
      <c r="BO465" s="62" t="str">
        <f t="shared" si="163"/>
        <v/>
      </c>
      <c r="BP465" s="62" t="str">
        <f t="shared" si="164"/>
        <v/>
      </c>
      <c r="BQ465" s="62" t="str">
        <f t="shared" si="165"/>
        <v/>
      </c>
      <c r="BR465" s="62" t="str">
        <f t="shared" si="166"/>
        <v/>
      </c>
      <c r="BS465" s="62" t="str">
        <f t="shared" si="167"/>
        <v/>
      </c>
      <c r="BT465" s="62" t="str">
        <f t="shared" si="168"/>
        <v/>
      </c>
      <c r="BU465" s="62" t="str">
        <f t="shared" si="169"/>
        <v/>
      </c>
      <c r="BV465" s="62" t="str">
        <f t="shared" si="170"/>
        <v/>
      </c>
      <c r="BW465" s="62" t="str">
        <f t="shared" si="171"/>
        <v/>
      </c>
    </row>
    <row r="466" spans="1:75" s="13" customFormat="1" ht="38.25" customHeight="1" thickBot="1">
      <c r="A466" s="49">
        <f t="shared" si="172"/>
        <v>0</v>
      </c>
      <c r="B466" s="49" t="str">
        <f t="shared" si="173"/>
        <v>1-25</v>
      </c>
      <c r="C466" s="34"/>
      <c r="D466" s="92" t="str">
        <f>$A466&amp;"-"&amp;$B466&amp;"-"&amp;TEXT(ROWS(D$5:D466),"000")</f>
        <v>0-1-25-462</v>
      </c>
      <c r="E466" s="4"/>
      <c r="F466" s="4"/>
      <c r="G466" s="4"/>
      <c r="H466" s="4"/>
      <c r="I466" s="27"/>
      <c r="J466" s="4"/>
      <c r="K466" s="4"/>
      <c r="L466" s="4"/>
      <c r="M466" s="4"/>
      <c r="N466" s="57"/>
      <c r="O466" s="61"/>
      <c r="P466" s="63"/>
      <c r="Q466" s="68"/>
      <c r="R466" s="68"/>
      <c r="S466" s="68"/>
      <c r="T466" s="68"/>
      <c r="U466" s="70"/>
      <c r="V466" s="70"/>
      <c r="W466" s="70"/>
      <c r="X466" s="70"/>
      <c r="Y466" s="70"/>
      <c r="Z466" s="70"/>
      <c r="AA466" s="70"/>
      <c r="AB466" s="70"/>
      <c r="AC466" s="62" t="str">
        <f t="shared" si="157"/>
        <v/>
      </c>
      <c r="AD466" s="62" t="str">
        <f t="shared" si="158"/>
        <v/>
      </c>
      <c r="AE466" s="62" t="str">
        <f t="shared" si="159"/>
        <v/>
      </c>
      <c r="AF466" s="62" t="str">
        <f t="shared" si="160"/>
        <v/>
      </c>
      <c r="AG466" s="62" t="str">
        <f t="shared" si="161"/>
        <v/>
      </c>
      <c r="AH466" s="63" t="str">
        <f>IF(AG466&lt;'Patient Data'!$AS$4,"Labs complete w/in 45 minutes","")</f>
        <v/>
      </c>
      <c r="AI466" s="62" t="str">
        <f t="shared" si="162"/>
        <v/>
      </c>
      <c r="AJ466" s="63" t="str">
        <f>IF(AI466&lt;'Patient Data'!$AU$4,"tPA w/in 60 minutes","")</f>
        <v/>
      </c>
      <c r="AK466" s="63" t="str">
        <f>IF(AY466&lt;'Patient Data'!$AY$4,"tPA w/in 3 hours","")</f>
        <v/>
      </c>
      <c r="AL466" s="63" t="str">
        <f>IF(AR466&lt;'Patient Data'!$AR$4,"LSN within 3.5 hours","")</f>
        <v/>
      </c>
      <c r="AM466" s="63" t="str">
        <f t="shared" si="153"/>
        <v>-0-0-1-25-462</v>
      </c>
      <c r="AR466" s="18" t="str">
        <f t="shared" si="154"/>
        <v/>
      </c>
      <c r="AS466" s="18" t="str">
        <f>IF(L466="","",AG466-'Patient Data'!$AS$4)</f>
        <v/>
      </c>
      <c r="AT466" s="19"/>
      <c r="AU466" s="18" t="str">
        <f>IF(M466="","",AI466-'Patient Data'!$AU$4)</f>
        <v/>
      </c>
      <c r="AW466" s="19"/>
      <c r="AX466" s="18" t="str">
        <f t="shared" si="155"/>
        <v/>
      </c>
      <c r="AY466" s="18" t="str">
        <f t="shared" si="156"/>
        <v/>
      </c>
      <c r="AZ466" s="19"/>
      <c r="BO466" s="62" t="str">
        <f t="shared" si="163"/>
        <v/>
      </c>
      <c r="BP466" s="62" t="str">
        <f t="shared" si="164"/>
        <v/>
      </c>
      <c r="BQ466" s="62" t="str">
        <f t="shared" si="165"/>
        <v/>
      </c>
      <c r="BR466" s="62" t="str">
        <f t="shared" si="166"/>
        <v/>
      </c>
      <c r="BS466" s="62" t="str">
        <f t="shared" si="167"/>
        <v/>
      </c>
      <c r="BT466" s="62" t="str">
        <f t="shared" si="168"/>
        <v/>
      </c>
      <c r="BU466" s="62" t="str">
        <f t="shared" si="169"/>
        <v/>
      </c>
      <c r="BV466" s="62" t="str">
        <f t="shared" si="170"/>
        <v/>
      </c>
      <c r="BW466" s="62" t="str">
        <f t="shared" si="171"/>
        <v/>
      </c>
    </row>
    <row r="467" spans="1:75" s="13" customFormat="1" ht="38.25" customHeight="1" thickBot="1">
      <c r="A467" s="49">
        <f t="shared" si="172"/>
        <v>0</v>
      </c>
      <c r="B467" s="49" t="str">
        <f t="shared" si="173"/>
        <v>1-25</v>
      </c>
      <c r="C467" s="34"/>
      <c r="D467" s="92" t="str">
        <f>$A467&amp;"-"&amp;$B467&amp;"-"&amp;TEXT(ROWS(D$5:D467),"000")</f>
        <v>0-1-25-463</v>
      </c>
      <c r="E467" s="4"/>
      <c r="F467" s="4"/>
      <c r="G467" s="4"/>
      <c r="H467" s="4"/>
      <c r="I467" s="27"/>
      <c r="J467" s="4"/>
      <c r="K467" s="4"/>
      <c r="L467" s="4"/>
      <c r="M467" s="4"/>
      <c r="N467" s="57"/>
      <c r="O467" s="61"/>
      <c r="P467" s="63"/>
      <c r="Q467" s="68"/>
      <c r="R467" s="68"/>
      <c r="S467" s="68"/>
      <c r="T467" s="68"/>
      <c r="U467" s="70"/>
      <c r="V467" s="70"/>
      <c r="W467" s="70"/>
      <c r="X467" s="70"/>
      <c r="Y467" s="70"/>
      <c r="Z467" s="70"/>
      <c r="AA467" s="70"/>
      <c r="AB467" s="70"/>
      <c r="AC467" s="62" t="str">
        <f t="shared" si="157"/>
        <v/>
      </c>
      <c r="AD467" s="62" t="str">
        <f t="shared" si="158"/>
        <v/>
      </c>
      <c r="AE467" s="62" t="str">
        <f t="shared" si="159"/>
        <v/>
      </c>
      <c r="AF467" s="62" t="str">
        <f t="shared" si="160"/>
        <v/>
      </c>
      <c r="AG467" s="62" t="str">
        <f t="shared" si="161"/>
        <v/>
      </c>
      <c r="AH467" s="63" t="str">
        <f>IF(AG467&lt;'Patient Data'!$AS$4,"Labs complete w/in 45 minutes","")</f>
        <v/>
      </c>
      <c r="AI467" s="62" t="str">
        <f t="shared" si="162"/>
        <v/>
      </c>
      <c r="AJ467" s="63" t="str">
        <f>IF(AI467&lt;'Patient Data'!$AU$4,"tPA w/in 60 minutes","")</f>
        <v/>
      </c>
      <c r="AK467" s="63" t="str">
        <f>IF(AY467&lt;'Patient Data'!$AY$4,"tPA w/in 3 hours","")</f>
        <v/>
      </c>
      <c r="AL467" s="63" t="str">
        <f>IF(AR467&lt;'Patient Data'!$AR$4,"LSN within 3.5 hours","")</f>
        <v/>
      </c>
      <c r="AM467" s="63" t="str">
        <f t="shared" si="153"/>
        <v>-0-0-1-25-463</v>
      </c>
      <c r="AR467" s="18" t="str">
        <f t="shared" si="154"/>
        <v/>
      </c>
      <c r="AS467" s="18" t="str">
        <f>IF(L467="","",AG467-'Patient Data'!$AS$4)</f>
        <v/>
      </c>
      <c r="AT467" s="19"/>
      <c r="AU467" s="18" t="str">
        <f>IF(M467="","",AI467-'Patient Data'!$AU$4)</f>
        <v/>
      </c>
      <c r="AW467" s="19"/>
      <c r="AX467" s="18" t="str">
        <f t="shared" si="155"/>
        <v/>
      </c>
      <c r="AY467" s="18" t="str">
        <f t="shared" si="156"/>
        <v/>
      </c>
      <c r="AZ467" s="19"/>
      <c r="BO467" s="62" t="str">
        <f t="shared" si="163"/>
        <v/>
      </c>
      <c r="BP467" s="62" t="str">
        <f t="shared" si="164"/>
        <v/>
      </c>
      <c r="BQ467" s="62" t="str">
        <f t="shared" si="165"/>
        <v/>
      </c>
      <c r="BR467" s="62" t="str">
        <f t="shared" si="166"/>
        <v/>
      </c>
      <c r="BS467" s="62" t="str">
        <f t="shared" si="167"/>
        <v/>
      </c>
      <c r="BT467" s="62" t="str">
        <f t="shared" si="168"/>
        <v/>
      </c>
      <c r="BU467" s="62" t="str">
        <f t="shared" si="169"/>
        <v/>
      </c>
      <c r="BV467" s="62" t="str">
        <f t="shared" si="170"/>
        <v/>
      </c>
      <c r="BW467" s="62" t="str">
        <f t="shared" si="171"/>
        <v/>
      </c>
    </row>
    <row r="468" spans="1:75" s="13" customFormat="1" ht="38.25" customHeight="1" thickBot="1">
      <c r="A468" s="49">
        <f t="shared" si="172"/>
        <v>0</v>
      </c>
      <c r="B468" s="49" t="str">
        <f t="shared" si="173"/>
        <v>1-25</v>
      </c>
      <c r="C468" s="34"/>
      <c r="D468" s="92" t="str">
        <f>$A468&amp;"-"&amp;$B468&amp;"-"&amp;TEXT(ROWS(D$5:D468),"000")</f>
        <v>0-1-25-464</v>
      </c>
      <c r="E468" s="4"/>
      <c r="F468" s="4"/>
      <c r="G468" s="4"/>
      <c r="H468" s="4"/>
      <c r="I468" s="27"/>
      <c r="J468" s="4"/>
      <c r="K468" s="4"/>
      <c r="L468" s="4"/>
      <c r="M468" s="4"/>
      <c r="N468" s="57"/>
      <c r="O468" s="61"/>
      <c r="P468" s="63"/>
      <c r="Q468" s="68"/>
      <c r="R468" s="68"/>
      <c r="S468" s="68"/>
      <c r="T468" s="68"/>
      <c r="U468" s="70"/>
      <c r="V468" s="70"/>
      <c r="W468" s="70"/>
      <c r="X468" s="70"/>
      <c r="Y468" s="70"/>
      <c r="Z468" s="70"/>
      <c r="AA468" s="70"/>
      <c r="AB468" s="70"/>
      <c r="AC468" s="62" t="str">
        <f t="shared" si="157"/>
        <v/>
      </c>
      <c r="AD468" s="62" t="str">
        <f t="shared" si="158"/>
        <v/>
      </c>
      <c r="AE468" s="62" t="str">
        <f t="shared" si="159"/>
        <v/>
      </c>
      <c r="AF468" s="62" t="str">
        <f t="shared" si="160"/>
        <v/>
      </c>
      <c r="AG468" s="62" t="str">
        <f t="shared" si="161"/>
        <v/>
      </c>
      <c r="AH468" s="63" t="str">
        <f>IF(AG468&lt;'Patient Data'!$AS$4,"Labs complete w/in 45 minutes","")</f>
        <v/>
      </c>
      <c r="AI468" s="62" t="str">
        <f t="shared" si="162"/>
        <v/>
      </c>
      <c r="AJ468" s="63" t="str">
        <f>IF(AI468&lt;'Patient Data'!$AU$4,"tPA w/in 60 minutes","")</f>
        <v/>
      </c>
      <c r="AK468" s="63" t="str">
        <f>IF(AY468&lt;'Patient Data'!$AY$4,"tPA w/in 3 hours","")</f>
        <v/>
      </c>
      <c r="AL468" s="63" t="str">
        <f>IF(AR468&lt;'Patient Data'!$AR$4,"LSN within 3.5 hours","")</f>
        <v/>
      </c>
      <c r="AM468" s="63" t="str">
        <f t="shared" si="153"/>
        <v>-0-0-1-25-464</v>
      </c>
      <c r="AR468" s="18" t="str">
        <f t="shared" si="154"/>
        <v/>
      </c>
      <c r="AS468" s="18" t="str">
        <f>IF(L468="","",AG468-'Patient Data'!$AS$4)</f>
        <v/>
      </c>
      <c r="AT468" s="19"/>
      <c r="AU468" s="18" t="str">
        <f>IF(M468="","",AI468-'Patient Data'!$AU$4)</f>
        <v/>
      </c>
      <c r="AW468" s="19"/>
      <c r="AX468" s="18" t="str">
        <f t="shared" si="155"/>
        <v/>
      </c>
      <c r="AY468" s="18" t="str">
        <f t="shared" si="156"/>
        <v/>
      </c>
      <c r="AZ468" s="19"/>
      <c r="BO468" s="62" t="str">
        <f t="shared" si="163"/>
        <v/>
      </c>
      <c r="BP468" s="62" t="str">
        <f t="shared" si="164"/>
        <v/>
      </c>
      <c r="BQ468" s="62" t="str">
        <f t="shared" si="165"/>
        <v/>
      </c>
      <c r="BR468" s="62" t="str">
        <f t="shared" si="166"/>
        <v/>
      </c>
      <c r="BS468" s="62" t="str">
        <f t="shared" si="167"/>
        <v/>
      </c>
      <c r="BT468" s="62" t="str">
        <f t="shared" si="168"/>
        <v/>
      </c>
      <c r="BU468" s="62" t="str">
        <f t="shared" si="169"/>
        <v/>
      </c>
      <c r="BV468" s="62" t="str">
        <f t="shared" si="170"/>
        <v/>
      </c>
      <c r="BW468" s="62" t="str">
        <f t="shared" si="171"/>
        <v/>
      </c>
    </row>
    <row r="469" spans="1:75" s="13" customFormat="1" ht="38.25" customHeight="1" thickBot="1">
      <c r="A469" s="49">
        <f t="shared" si="172"/>
        <v>0</v>
      </c>
      <c r="B469" s="49" t="str">
        <f t="shared" si="173"/>
        <v>1-25</v>
      </c>
      <c r="C469" s="34"/>
      <c r="D469" s="92" t="str">
        <f>$A469&amp;"-"&amp;$B469&amp;"-"&amp;TEXT(ROWS(D$5:D469),"000")</f>
        <v>0-1-25-465</v>
      </c>
      <c r="E469" s="4"/>
      <c r="F469" s="4"/>
      <c r="G469" s="4"/>
      <c r="H469" s="4"/>
      <c r="I469" s="27"/>
      <c r="J469" s="4"/>
      <c r="K469" s="4"/>
      <c r="L469" s="4"/>
      <c r="M469" s="4"/>
      <c r="N469" s="57"/>
      <c r="O469" s="61"/>
      <c r="P469" s="63"/>
      <c r="Q469" s="68"/>
      <c r="R469" s="68"/>
      <c r="S469" s="68"/>
      <c r="T469" s="68"/>
      <c r="U469" s="70"/>
      <c r="V469" s="70"/>
      <c r="W469" s="70"/>
      <c r="X469" s="70"/>
      <c r="Y469" s="70"/>
      <c r="Z469" s="70"/>
      <c r="AA469" s="70"/>
      <c r="AB469" s="70"/>
      <c r="AC469" s="62" t="str">
        <f t="shared" si="157"/>
        <v/>
      </c>
      <c r="AD469" s="62" t="str">
        <f t="shared" si="158"/>
        <v/>
      </c>
      <c r="AE469" s="62" t="str">
        <f t="shared" si="159"/>
        <v/>
      </c>
      <c r="AF469" s="62" t="str">
        <f t="shared" si="160"/>
        <v/>
      </c>
      <c r="AG469" s="62" t="str">
        <f t="shared" si="161"/>
        <v/>
      </c>
      <c r="AH469" s="63" t="str">
        <f>IF(AG469&lt;'Patient Data'!$AS$4,"Labs complete w/in 45 minutes","")</f>
        <v/>
      </c>
      <c r="AI469" s="62" t="str">
        <f t="shared" si="162"/>
        <v/>
      </c>
      <c r="AJ469" s="63" t="str">
        <f>IF(AI469&lt;'Patient Data'!$AU$4,"tPA w/in 60 minutes","")</f>
        <v/>
      </c>
      <c r="AK469" s="63" t="str">
        <f>IF(AY469&lt;'Patient Data'!$AY$4,"tPA w/in 3 hours","")</f>
        <v/>
      </c>
      <c r="AL469" s="63" t="str">
        <f>IF(AR469&lt;'Patient Data'!$AR$4,"LSN within 3.5 hours","")</f>
        <v/>
      </c>
      <c r="AM469" s="63" t="str">
        <f t="shared" si="153"/>
        <v>-0-0-1-25-465</v>
      </c>
      <c r="AR469" s="18" t="str">
        <f t="shared" si="154"/>
        <v/>
      </c>
      <c r="AS469" s="18" t="str">
        <f>IF(L469="","",AG469-'Patient Data'!$AS$4)</f>
        <v/>
      </c>
      <c r="AT469" s="19"/>
      <c r="AU469" s="18" t="str">
        <f>IF(M469="","",AI469-'Patient Data'!$AU$4)</f>
        <v/>
      </c>
      <c r="AW469" s="19"/>
      <c r="AX469" s="18" t="str">
        <f t="shared" si="155"/>
        <v/>
      </c>
      <c r="AY469" s="18" t="str">
        <f t="shared" si="156"/>
        <v/>
      </c>
      <c r="AZ469" s="19"/>
      <c r="BO469" s="62" t="str">
        <f t="shared" si="163"/>
        <v/>
      </c>
      <c r="BP469" s="62" t="str">
        <f t="shared" si="164"/>
        <v/>
      </c>
      <c r="BQ469" s="62" t="str">
        <f t="shared" si="165"/>
        <v/>
      </c>
      <c r="BR469" s="62" t="str">
        <f t="shared" si="166"/>
        <v/>
      </c>
      <c r="BS469" s="62" t="str">
        <f t="shared" si="167"/>
        <v/>
      </c>
      <c r="BT469" s="62" t="str">
        <f t="shared" si="168"/>
        <v/>
      </c>
      <c r="BU469" s="62" t="str">
        <f t="shared" si="169"/>
        <v/>
      </c>
      <c r="BV469" s="62" t="str">
        <f t="shared" si="170"/>
        <v/>
      </c>
      <c r="BW469" s="62" t="str">
        <f t="shared" si="171"/>
        <v/>
      </c>
    </row>
    <row r="470" spans="1:75" s="13" customFormat="1" ht="38.25" customHeight="1" thickBot="1">
      <c r="A470" s="49">
        <f t="shared" si="172"/>
        <v>0</v>
      </c>
      <c r="B470" s="49" t="str">
        <f t="shared" si="173"/>
        <v>1-25</v>
      </c>
      <c r="C470" s="34"/>
      <c r="D470" s="92" t="str">
        <f>$A470&amp;"-"&amp;$B470&amp;"-"&amp;TEXT(ROWS(D$5:D470),"000")</f>
        <v>0-1-25-466</v>
      </c>
      <c r="E470" s="4"/>
      <c r="F470" s="4"/>
      <c r="G470" s="4"/>
      <c r="H470" s="4"/>
      <c r="I470" s="27"/>
      <c r="J470" s="4"/>
      <c r="K470" s="4"/>
      <c r="L470" s="4"/>
      <c r="M470" s="4"/>
      <c r="N470" s="57"/>
      <c r="O470" s="61"/>
      <c r="P470" s="63"/>
      <c r="Q470" s="68"/>
      <c r="R470" s="68"/>
      <c r="S470" s="68"/>
      <c r="T470" s="68"/>
      <c r="U470" s="70"/>
      <c r="V470" s="70"/>
      <c r="W470" s="70"/>
      <c r="X470" s="70"/>
      <c r="Y470" s="70"/>
      <c r="Z470" s="70"/>
      <c r="AA470" s="70"/>
      <c r="AB470" s="70"/>
      <c r="AC470" s="62" t="str">
        <f t="shared" si="157"/>
        <v/>
      </c>
      <c r="AD470" s="62" t="str">
        <f t="shared" si="158"/>
        <v/>
      </c>
      <c r="AE470" s="62" t="str">
        <f t="shared" si="159"/>
        <v/>
      </c>
      <c r="AF470" s="62" t="str">
        <f t="shared" si="160"/>
        <v/>
      </c>
      <c r="AG470" s="62" t="str">
        <f t="shared" si="161"/>
        <v/>
      </c>
      <c r="AH470" s="63" t="str">
        <f>IF(AG470&lt;'Patient Data'!$AS$4,"Labs complete w/in 45 minutes","")</f>
        <v/>
      </c>
      <c r="AI470" s="62" t="str">
        <f t="shared" si="162"/>
        <v/>
      </c>
      <c r="AJ470" s="63" t="str">
        <f>IF(AI470&lt;'Patient Data'!$AU$4,"tPA w/in 60 minutes","")</f>
        <v/>
      </c>
      <c r="AK470" s="63" t="str">
        <f>IF(AY470&lt;'Patient Data'!$AY$4,"tPA w/in 3 hours","")</f>
        <v/>
      </c>
      <c r="AL470" s="63" t="str">
        <f>IF(AR470&lt;'Patient Data'!$AR$4,"LSN within 3.5 hours","")</f>
        <v/>
      </c>
      <c r="AM470" s="63" t="str">
        <f t="shared" si="153"/>
        <v>-0-0-1-25-466</v>
      </c>
      <c r="AR470" s="18" t="str">
        <f t="shared" si="154"/>
        <v/>
      </c>
      <c r="AS470" s="18" t="str">
        <f>IF(L470="","",AG470-'Patient Data'!$AS$4)</f>
        <v/>
      </c>
      <c r="AT470" s="19"/>
      <c r="AU470" s="18" t="str">
        <f>IF(M470="","",AI470-'Patient Data'!$AU$4)</f>
        <v/>
      </c>
      <c r="AW470" s="19"/>
      <c r="AX470" s="18" t="str">
        <f t="shared" si="155"/>
        <v/>
      </c>
      <c r="AY470" s="18" t="str">
        <f t="shared" si="156"/>
        <v/>
      </c>
      <c r="AZ470" s="19"/>
      <c r="BO470" s="62" t="str">
        <f t="shared" si="163"/>
        <v/>
      </c>
      <c r="BP470" s="62" t="str">
        <f t="shared" si="164"/>
        <v/>
      </c>
      <c r="BQ470" s="62" t="str">
        <f t="shared" si="165"/>
        <v/>
      </c>
      <c r="BR470" s="62" t="str">
        <f t="shared" si="166"/>
        <v/>
      </c>
      <c r="BS470" s="62" t="str">
        <f t="shared" si="167"/>
        <v/>
      </c>
      <c r="BT470" s="62" t="str">
        <f t="shared" si="168"/>
        <v/>
      </c>
      <c r="BU470" s="62" t="str">
        <f t="shared" si="169"/>
        <v/>
      </c>
      <c r="BV470" s="62" t="str">
        <f t="shared" si="170"/>
        <v/>
      </c>
      <c r="BW470" s="62" t="str">
        <f t="shared" si="171"/>
        <v/>
      </c>
    </row>
    <row r="471" spans="1:75" s="13" customFormat="1" ht="38.25" customHeight="1" thickBot="1">
      <c r="A471" s="49">
        <f t="shared" si="172"/>
        <v>0</v>
      </c>
      <c r="B471" s="49" t="str">
        <f t="shared" si="173"/>
        <v>1-25</v>
      </c>
      <c r="C471" s="34"/>
      <c r="D471" s="92" t="str">
        <f>$A471&amp;"-"&amp;$B471&amp;"-"&amp;TEXT(ROWS(D$5:D471),"000")</f>
        <v>0-1-25-467</v>
      </c>
      <c r="E471" s="4"/>
      <c r="F471" s="4"/>
      <c r="G471" s="4"/>
      <c r="H471" s="4"/>
      <c r="I471" s="27"/>
      <c r="J471" s="4"/>
      <c r="K471" s="4"/>
      <c r="L471" s="4"/>
      <c r="M471" s="4"/>
      <c r="N471" s="57"/>
      <c r="O471" s="61"/>
      <c r="P471" s="63"/>
      <c r="Q471" s="68"/>
      <c r="R471" s="68"/>
      <c r="S471" s="68"/>
      <c r="T471" s="68"/>
      <c r="U471" s="70"/>
      <c r="V471" s="70"/>
      <c r="W471" s="70"/>
      <c r="X471" s="70"/>
      <c r="Y471" s="70"/>
      <c r="Z471" s="70"/>
      <c r="AA471" s="70"/>
      <c r="AB471" s="70"/>
      <c r="AC471" s="62" t="str">
        <f t="shared" si="157"/>
        <v/>
      </c>
      <c r="AD471" s="62" t="str">
        <f t="shared" si="158"/>
        <v/>
      </c>
      <c r="AE471" s="62" t="str">
        <f t="shared" si="159"/>
        <v/>
      </c>
      <c r="AF471" s="62" t="str">
        <f t="shared" si="160"/>
        <v/>
      </c>
      <c r="AG471" s="62" t="str">
        <f t="shared" si="161"/>
        <v/>
      </c>
      <c r="AH471" s="63" t="str">
        <f>IF(AG471&lt;'Patient Data'!$AS$4,"Labs complete w/in 45 minutes","")</f>
        <v/>
      </c>
      <c r="AI471" s="62" t="str">
        <f t="shared" si="162"/>
        <v/>
      </c>
      <c r="AJ471" s="63" t="str">
        <f>IF(AI471&lt;'Patient Data'!$AU$4,"tPA w/in 60 minutes","")</f>
        <v/>
      </c>
      <c r="AK471" s="63" t="str">
        <f>IF(AY471&lt;'Patient Data'!$AY$4,"tPA w/in 3 hours","")</f>
        <v/>
      </c>
      <c r="AL471" s="63" t="str">
        <f>IF(AR471&lt;'Patient Data'!$AR$4,"LSN within 3.5 hours","")</f>
        <v/>
      </c>
      <c r="AM471" s="63" t="str">
        <f t="shared" si="153"/>
        <v>-0-0-1-25-467</v>
      </c>
      <c r="AR471" s="18" t="str">
        <f t="shared" si="154"/>
        <v/>
      </c>
      <c r="AS471" s="18" t="str">
        <f>IF(L471="","",AG471-'Patient Data'!$AS$4)</f>
        <v/>
      </c>
      <c r="AT471" s="19"/>
      <c r="AU471" s="18" t="str">
        <f>IF(M471="","",AI471-'Patient Data'!$AU$4)</f>
        <v/>
      </c>
      <c r="AW471" s="19"/>
      <c r="AX471" s="18" t="str">
        <f t="shared" si="155"/>
        <v/>
      </c>
      <c r="AY471" s="18" t="str">
        <f t="shared" si="156"/>
        <v/>
      </c>
      <c r="AZ471" s="19"/>
      <c r="BO471" s="62" t="str">
        <f t="shared" si="163"/>
        <v/>
      </c>
      <c r="BP471" s="62" t="str">
        <f t="shared" si="164"/>
        <v/>
      </c>
      <c r="BQ471" s="62" t="str">
        <f t="shared" si="165"/>
        <v/>
      </c>
      <c r="BR471" s="62" t="str">
        <f t="shared" si="166"/>
        <v/>
      </c>
      <c r="BS471" s="62" t="str">
        <f t="shared" si="167"/>
        <v/>
      </c>
      <c r="BT471" s="62" t="str">
        <f t="shared" si="168"/>
        <v/>
      </c>
      <c r="BU471" s="62" t="str">
        <f t="shared" si="169"/>
        <v/>
      </c>
      <c r="BV471" s="62" t="str">
        <f t="shared" si="170"/>
        <v/>
      </c>
      <c r="BW471" s="62" t="str">
        <f t="shared" si="171"/>
        <v/>
      </c>
    </row>
    <row r="472" spans="1:75" s="13" customFormat="1" ht="38.25" customHeight="1" thickBot="1">
      <c r="A472" s="49">
        <f t="shared" si="172"/>
        <v>0</v>
      </c>
      <c r="B472" s="49" t="str">
        <f t="shared" si="173"/>
        <v>1-25</v>
      </c>
      <c r="C472" s="34"/>
      <c r="D472" s="92" t="str">
        <f>$A472&amp;"-"&amp;$B472&amp;"-"&amp;TEXT(ROWS(D$5:D472),"000")</f>
        <v>0-1-25-468</v>
      </c>
      <c r="E472" s="4"/>
      <c r="F472" s="4"/>
      <c r="G472" s="4"/>
      <c r="H472" s="4"/>
      <c r="I472" s="27"/>
      <c r="J472" s="4"/>
      <c r="K472" s="4"/>
      <c r="L472" s="4"/>
      <c r="M472" s="4"/>
      <c r="N472" s="57"/>
      <c r="O472" s="61"/>
      <c r="P472" s="63"/>
      <c r="Q472" s="68"/>
      <c r="R472" s="68"/>
      <c r="S472" s="68"/>
      <c r="T472" s="68"/>
      <c r="U472" s="70"/>
      <c r="V472" s="70"/>
      <c r="W472" s="70"/>
      <c r="X472" s="70"/>
      <c r="Y472" s="70"/>
      <c r="Z472" s="70"/>
      <c r="AA472" s="70"/>
      <c r="AB472" s="70"/>
      <c r="AC472" s="62" t="str">
        <f t="shared" si="157"/>
        <v/>
      </c>
      <c r="AD472" s="62" t="str">
        <f t="shared" si="158"/>
        <v/>
      </c>
      <c r="AE472" s="62" t="str">
        <f t="shared" si="159"/>
        <v/>
      </c>
      <c r="AF472" s="62" t="str">
        <f t="shared" si="160"/>
        <v/>
      </c>
      <c r="AG472" s="62" t="str">
        <f t="shared" si="161"/>
        <v/>
      </c>
      <c r="AH472" s="63" t="str">
        <f>IF(AG472&lt;'Patient Data'!$AS$4,"Labs complete w/in 45 minutes","")</f>
        <v/>
      </c>
      <c r="AI472" s="62" t="str">
        <f t="shared" si="162"/>
        <v/>
      </c>
      <c r="AJ472" s="63" t="str">
        <f>IF(AI472&lt;'Patient Data'!$AU$4,"tPA w/in 60 minutes","")</f>
        <v/>
      </c>
      <c r="AK472" s="63" t="str">
        <f>IF(AY472&lt;'Patient Data'!$AY$4,"tPA w/in 3 hours","")</f>
        <v/>
      </c>
      <c r="AL472" s="63" t="str">
        <f>IF(AR472&lt;'Patient Data'!$AR$4,"LSN within 3.5 hours","")</f>
        <v/>
      </c>
      <c r="AM472" s="63" t="str">
        <f t="shared" si="153"/>
        <v>-0-0-1-25-468</v>
      </c>
      <c r="AR472" s="18" t="str">
        <f t="shared" si="154"/>
        <v/>
      </c>
      <c r="AS472" s="18" t="str">
        <f>IF(L472="","",AG472-'Patient Data'!$AS$4)</f>
        <v/>
      </c>
      <c r="AT472" s="19"/>
      <c r="AU472" s="18" t="str">
        <f>IF(M472="","",AI472-'Patient Data'!$AU$4)</f>
        <v/>
      </c>
      <c r="AW472" s="19"/>
      <c r="AX472" s="18" t="str">
        <f t="shared" si="155"/>
        <v/>
      </c>
      <c r="AY472" s="18" t="str">
        <f t="shared" si="156"/>
        <v/>
      </c>
      <c r="AZ472" s="19"/>
      <c r="BO472" s="62" t="str">
        <f t="shared" si="163"/>
        <v/>
      </c>
      <c r="BP472" s="62" t="str">
        <f t="shared" si="164"/>
        <v/>
      </c>
      <c r="BQ472" s="62" t="str">
        <f t="shared" si="165"/>
        <v/>
      </c>
      <c r="BR472" s="62" t="str">
        <f t="shared" si="166"/>
        <v/>
      </c>
      <c r="BS472" s="62" t="str">
        <f t="shared" si="167"/>
        <v/>
      </c>
      <c r="BT472" s="62" t="str">
        <f t="shared" si="168"/>
        <v/>
      </c>
      <c r="BU472" s="62" t="str">
        <f t="shared" si="169"/>
        <v/>
      </c>
      <c r="BV472" s="62" t="str">
        <f t="shared" si="170"/>
        <v/>
      </c>
      <c r="BW472" s="62" t="str">
        <f t="shared" si="171"/>
        <v/>
      </c>
    </row>
    <row r="473" spans="1:75" s="13" customFormat="1" ht="38.25" customHeight="1" thickBot="1">
      <c r="A473" s="49">
        <f t="shared" si="172"/>
        <v>0</v>
      </c>
      <c r="B473" s="49" t="str">
        <f t="shared" si="173"/>
        <v>1-25</v>
      </c>
      <c r="C473" s="34"/>
      <c r="D473" s="92" t="str">
        <f>$A473&amp;"-"&amp;$B473&amp;"-"&amp;TEXT(ROWS(D$5:D473),"000")</f>
        <v>0-1-25-469</v>
      </c>
      <c r="E473" s="4"/>
      <c r="F473" s="4"/>
      <c r="G473" s="4"/>
      <c r="H473" s="4"/>
      <c r="I473" s="27"/>
      <c r="J473" s="4"/>
      <c r="K473" s="4"/>
      <c r="L473" s="4"/>
      <c r="M473" s="4"/>
      <c r="N473" s="57"/>
      <c r="O473" s="61"/>
      <c r="P473" s="63"/>
      <c r="Q473" s="68"/>
      <c r="R473" s="68"/>
      <c r="S473" s="68"/>
      <c r="T473" s="68"/>
      <c r="U473" s="70"/>
      <c r="V473" s="70"/>
      <c r="W473" s="70"/>
      <c r="X473" s="70"/>
      <c r="Y473" s="70"/>
      <c r="Z473" s="70"/>
      <c r="AA473" s="70"/>
      <c r="AB473" s="70"/>
      <c r="AC473" s="62" t="str">
        <f t="shared" si="157"/>
        <v/>
      </c>
      <c r="AD473" s="62" t="str">
        <f t="shared" si="158"/>
        <v/>
      </c>
      <c r="AE473" s="62" t="str">
        <f t="shared" si="159"/>
        <v/>
      </c>
      <c r="AF473" s="62" t="str">
        <f t="shared" si="160"/>
        <v/>
      </c>
      <c r="AG473" s="62" t="str">
        <f t="shared" si="161"/>
        <v/>
      </c>
      <c r="AH473" s="63" t="str">
        <f>IF(AG473&lt;'Patient Data'!$AS$4,"Labs complete w/in 45 minutes","")</f>
        <v/>
      </c>
      <c r="AI473" s="62" t="str">
        <f t="shared" si="162"/>
        <v/>
      </c>
      <c r="AJ473" s="63" t="str">
        <f>IF(AI473&lt;'Patient Data'!$AU$4,"tPA w/in 60 minutes","")</f>
        <v/>
      </c>
      <c r="AK473" s="63" t="str">
        <f>IF(AY473&lt;'Patient Data'!$AY$4,"tPA w/in 3 hours","")</f>
        <v/>
      </c>
      <c r="AL473" s="63" t="str">
        <f>IF(AR473&lt;'Patient Data'!$AR$4,"LSN within 3.5 hours","")</f>
        <v/>
      </c>
      <c r="AM473" s="63" t="str">
        <f t="shared" si="153"/>
        <v>-0-0-1-25-469</v>
      </c>
      <c r="AR473" s="18" t="str">
        <f t="shared" si="154"/>
        <v/>
      </c>
      <c r="AS473" s="18" t="str">
        <f>IF(L473="","",AG473-'Patient Data'!$AS$4)</f>
        <v/>
      </c>
      <c r="AT473" s="19"/>
      <c r="AU473" s="18" t="str">
        <f>IF(M473="","",AI473-'Patient Data'!$AU$4)</f>
        <v/>
      </c>
      <c r="AW473" s="19"/>
      <c r="AX473" s="18" t="str">
        <f t="shared" si="155"/>
        <v/>
      </c>
      <c r="AY473" s="18" t="str">
        <f t="shared" si="156"/>
        <v/>
      </c>
      <c r="AZ473" s="19"/>
      <c r="BO473" s="62" t="str">
        <f t="shared" si="163"/>
        <v/>
      </c>
      <c r="BP473" s="62" t="str">
        <f t="shared" si="164"/>
        <v/>
      </c>
      <c r="BQ473" s="62" t="str">
        <f t="shared" si="165"/>
        <v/>
      </c>
      <c r="BR473" s="62" t="str">
        <f t="shared" si="166"/>
        <v/>
      </c>
      <c r="BS473" s="62" t="str">
        <f t="shared" si="167"/>
        <v/>
      </c>
      <c r="BT473" s="62" t="str">
        <f t="shared" si="168"/>
        <v/>
      </c>
      <c r="BU473" s="62" t="str">
        <f t="shared" si="169"/>
        <v/>
      </c>
      <c r="BV473" s="62" t="str">
        <f t="shared" si="170"/>
        <v/>
      </c>
      <c r="BW473" s="62" t="str">
        <f t="shared" si="171"/>
        <v/>
      </c>
    </row>
    <row r="474" spans="1:75" s="13" customFormat="1" ht="38.25" customHeight="1" thickBot="1">
      <c r="A474" s="49">
        <f t="shared" si="172"/>
        <v>0</v>
      </c>
      <c r="B474" s="49" t="str">
        <f t="shared" si="173"/>
        <v>1-25</v>
      </c>
      <c r="C474" s="34"/>
      <c r="D474" s="92" t="str">
        <f>$A474&amp;"-"&amp;$B474&amp;"-"&amp;TEXT(ROWS(D$5:D474),"000")</f>
        <v>0-1-25-470</v>
      </c>
      <c r="E474" s="4"/>
      <c r="F474" s="4"/>
      <c r="G474" s="4"/>
      <c r="H474" s="4"/>
      <c r="I474" s="27"/>
      <c r="J474" s="4"/>
      <c r="K474" s="4"/>
      <c r="L474" s="4"/>
      <c r="M474" s="4"/>
      <c r="N474" s="57"/>
      <c r="O474" s="61"/>
      <c r="P474" s="63"/>
      <c r="Q474" s="68"/>
      <c r="R474" s="68"/>
      <c r="S474" s="68"/>
      <c r="T474" s="68"/>
      <c r="U474" s="70"/>
      <c r="V474" s="70"/>
      <c r="W474" s="70"/>
      <c r="X474" s="70"/>
      <c r="Y474" s="70"/>
      <c r="Z474" s="70"/>
      <c r="AA474" s="70"/>
      <c r="AB474" s="70"/>
      <c r="AC474" s="62" t="str">
        <f t="shared" si="157"/>
        <v/>
      </c>
      <c r="AD474" s="62" t="str">
        <f t="shared" si="158"/>
        <v/>
      </c>
      <c r="AE474" s="62" t="str">
        <f t="shared" si="159"/>
        <v/>
      </c>
      <c r="AF474" s="62" t="str">
        <f t="shared" si="160"/>
        <v/>
      </c>
      <c r="AG474" s="62" t="str">
        <f t="shared" si="161"/>
        <v/>
      </c>
      <c r="AH474" s="63" t="str">
        <f>IF(AG474&lt;'Patient Data'!$AS$4,"Labs complete w/in 45 minutes","")</f>
        <v/>
      </c>
      <c r="AI474" s="62" t="str">
        <f t="shared" si="162"/>
        <v/>
      </c>
      <c r="AJ474" s="63" t="str">
        <f>IF(AI474&lt;'Patient Data'!$AU$4,"tPA w/in 60 minutes","")</f>
        <v/>
      </c>
      <c r="AK474" s="63" t="str">
        <f>IF(AY474&lt;'Patient Data'!$AY$4,"tPA w/in 3 hours","")</f>
        <v/>
      </c>
      <c r="AL474" s="63" t="str">
        <f>IF(AR474&lt;'Patient Data'!$AR$4,"LSN within 3.5 hours","")</f>
        <v/>
      </c>
      <c r="AM474" s="63" t="str">
        <f t="shared" si="153"/>
        <v>-0-0-1-25-470</v>
      </c>
      <c r="AR474" s="18" t="str">
        <f t="shared" si="154"/>
        <v/>
      </c>
      <c r="AS474" s="18" t="str">
        <f>IF(L474="","",AG474-'Patient Data'!$AS$4)</f>
        <v/>
      </c>
      <c r="AT474" s="19"/>
      <c r="AU474" s="18" t="str">
        <f>IF(M474="","",AI474-'Patient Data'!$AU$4)</f>
        <v/>
      </c>
      <c r="AW474" s="19"/>
      <c r="AX474" s="18" t="str">
        <f t="shared" si="155"/>
        <v/>
      </c>
      <c r="AY474" s="18" t="str">
        <f t="shared" si="156"/>
        <v/>
      </c>
      <c r="AZ474" s="19"/>
      <c r="BO474" s="62" t="str">
        <f t="shared" si="163"/>
        <v/>
      </c>
      <c r="BP474" s="62" t="str">
        <f t="shared" si="164"/>
        <v/>
      </c>
      <c r="BQ474" s="62" t="str">
        <f t="shared" si="165"/>
        <v/>
      </c>
      <c r="BR474" s="62" t="str">
        <f t="shared" si="166"/>
        <v/>
      </c>
      <c r="BS474" s="62" t="str">
        <f t="shared" si="167"/>
        <v/>
      </c>
      <c r="BT474" s="62" t="str">
        <f t="shared" si="168"/>
        <v/>
      </c>
      <c r="BU474" s="62" t="str">
        <f t="shared" si="169"/>
        <v/>
      </c>
      <c r="BV474" s="62" t="str">
        <f t="shared" si="170"/>
        <v/>
      </c>
      <c r="BW474" s="62" t="str">
        <f t="shared" si="171"/>
        <v/>
      </c>
    </row>
    <row r="475" spans="1:75" s="13" customFormat="1" ht="38.25" customHeight="1" thickBot="1">
      <c r="A475" s="49">
        <f t="shared" si="172"/>
        <v>0</v>
      </c>
      <c r="B475" s="49" t="str">
        <f t="shared" si="173"/>
        <v>1-25</v>
      </c>
      <c r="C475" s="34"/>
      <c r="D475" s="92" t="str">
        <f>$A475&amp;"-"&amp;$B475&amp;"-"&amp;TEXT(ROWS(D$5:D475),"000")</f>
        <v>0-1-25-471</v>
      </c>
      <c r="E475" s="4"/>
      <c r="F475" s="4"/>
      <c r="G475" s="4"/>
      <c r="H475" s="4"/>
      <c r="I475" s="27"/>
      <c r="J475" s="4"/>
      <c r="K475" s="4"/>
      <c r="L475" s="4"/>
      <c r="M475" s="4"/>
      <c r="N475" s="57"/>
      <c r="O475" s="61"/>
      <c r="P475" s="63"/>
      <c r="Q475" s="68"/>
      <c r="R475" s="68"/>
      <c r="S475" s="68"/>
      <c r="T475" s="68"/>
      <c r="U475" s="70"/>
      <c r="V475" s="70"/>
      <c r="W475" s="70"/>
      <c r="X475" s="70"/>
      <c r="Y475" s="70"/>
      <c r="Z475" s="70"/>
      <c r="AA475" s="70"/>
      <c r="AB475" s="70"/>
      <c r="AC475" s="62" t="str">
        <f t="shared" si="157"/>
        <v/>
      </c>
      <c r="AD475" s="62" t="str">
        <f t="shared" si="158"/>
        <v/>
      </c>
      <c r="AE475" s="62" t="str">
        <f t="shared" si="159"/>
        <v/>
      </c>
      <c r="AF475" s="62" t="str">
        <f t="shared" si="160"/>
        <v/>
      </c>
      <c r="AG475" s="62" t="str">
        <f t="shared" si="161"/>
        <v/>
      </c>
      <c r="AH475" s="63" t="str">
        <f>IF(AG475&lt;'Patient Data'!$AS$4,"Labs complete w/in 45 minutes","")</f>
        <v/>
      </c>
      <c r="AI475" s="62" t="str">
        <f t="shared" si="162"/>
        <v/>
      </c>
      <c r="AJ475" s="63" t="str">
        <f>IF(AI475&lt;'Patient Data'!$AU$4,"tPA w/in 60 minutes","")</f>
        <v/>
      </c>
      <c r="AK475" s="63" t="str">
        <f>IF(AY475&lt;'Patient Data'!$AY$4,"tPA w/in 3 hours","")</f>
        <v/>
      </c>
      <c r="AL475" s="63" t="str">
        <f>IF(AR475&lt;'Patient Data'!$AR$4,"LSN within 3.5 hours","")</f>
        <v/>
      </c>
      <c r="AM475" s="63" t="str">
        <f t="shared" si="153"/>
        <v>-0-0-1-25-471</v>
      </c>
      <c r="AR475" s="18" t="str">
        <f t="shared" si="154"/>
        <v/>
      </c>
      <c r="AS475" s="18" t="str">
        <f>IF(L475="","",AG475-'Patient Data'!$AS$4)</f>
        <v/>
      </c>
      <c r="AT475" s="19"/>
      <c r="AU475" s="18" t="str">
        <f>IF(M475="","",AI475-'Patient Data'!$AU$4)</f>
        <v/>
      </c>
      <c r="AW475" s="19"/>
      <c r="AX475" s="18" t="str">
        <f t="shared" si="155"/>
        <v/>
      </c>
      <c r="AY475" s="18" t="str">
        <f t="shared" si="156"/>
        <v/>
      </c>
      <c r="AZ475" s="19"/>
      <c r="BO475" s="62" t="str">
        <f t="shared" si="163"/>
        <v/>
      </c>
      <c r="BP475" s="62" t="str">
        <f t="shared" si="164"/>
        <v/>
      </c>
      <c r="BQ475" s="62" t="str">
        <f t="shared" si="165"/>
        <v/>
      </c>
      <c r="BR475" s="62" t="str">
        <f t="shared" si="166"/>
        <v/>
      </c>
      <c r="BS475" s="62" t="str">
        <f t="shared" si="167"/>
        <v/>
      </c>
      <c r="BT475" s="62" t="str">
        <f t="shared" si="168"/>
        <v/>
      </c>
      <c r="BU475" s="62" t="str">
        <f t="shared" si="169"/>
        <v/>
      </c>
      <c r="BV475" s="62" t="str">
        <f t="shared" si="170"/>
        <v/>
      </c>
      <c r="BW475" s="62" t="str">
        <f t="shared" si="171"/>
        <v/>
      </c>
    </row>
    <row r="476" spans="1:75" s="13" customFormat="1" ht="38.25" customHeight="1" thickBot="1">
      <c r="A476" s="49">
        <f t="shared" si="172"/>
        <v>0</v>
      </c>
      <c r="B476" s="49" t="str">
        <f t="shared" si="173"/>
        <v>1-25</v>
      </c>
      <c r="C476" s="34"/>
      <c r="D476" s="92" t="str">
        <f>$A476&amp;"-"&amp;$B476&amp;"-"&amp;TEXT(ROWS(D$5:D476),"000")</f>
        <v>0-1-25-472</v>
      </c>
      <c r="E476" s="4"/>
      <c r="F476" s="4"/>
      <c r="G476" s="4"/>
      <c r="H476" s="4"/>
      <c r="I476" s="27"/>
      <c r="J476" s="4"/>
      <c r="K476" s="4"/>
      <c r="L476" s="4"/>
      <c r="M476" s="4"/>
      <c r="N476" s="57"/>
      <c r="O476" s="61"/>
      <c r="P476" s="63"/>
      <c r="Q476" s="68"/>
      <c r="R476" s="68"/>
      <c r="S476" s="68"/>
      <c r="T476" s="68"/>
      <c r="U476" s="70"/>
      <c r="V476" s="70"/>
      <c r="W476" s="70"/>
      <c r="X476" s="70"/>
      <c r="Y476" s="70"/>
      <c r="Z476" s="70"/>
      <c r="AA476" s="70"/>
      <c r="AB476" s="70"/>
      <c r="AC476" s="62" t="str">
        <f t="shared" si="157"/>
        <v/>
      </c>
      <c r="AD476" s="62" t="str">
        <f t="shared" si="158"/>
        <v/>
      </c>
      <c r="AE476" s="62" t="str">
        <f t="shared" si="159"/>
        <v/>
      </c>
      <c r="AF476" s="62" t="str">
        <f t="shared" si="160"/>
        <v/>
      </c>
      <c r="AG476" s="62" t="str">
        <f t="shared" si="161"/>
        <v/>
      </c>
      <c r="AH476" s="63" t="str">
        <f>IF(AG476&lt;'Patient Data'!$AS$4,"Labs complete w/in 45 minutes","")</f>
        <v/>
      </c>
      <c r="AI476" s="62" t="str">
        <f t="shared" si="162"/>
        <v/>
      </c>
      <c r="AJ476" s="63" t="str">
        <f>IF(AI476&lt;'Patient Data'!$AU$4,"tPA w/in 60 minutes","")</f>
        <v/>
      </c>
      <c r="AK476" s="63" t="str">
        <f>IF(AY476&lt;'Patient Data'!$AY$4,"tPA w/in 3 hours","")</f>
        <v/>
      </c>
      <c r="AL476" s="63" t="str">
        <f>IF(AR476&lt;'Patient Data'!$AR$4,"LSN within 3.5 hours","")</f>
        <v/>
      </c>
      <c r="AM476" s="63" t="str">
        <f t="shared" si="153"/>
        <v>-0-0-1-25-472</v>
      </c>
      <c r="AR476" s="18" t="str">
        <f t="shared" si="154"/>
        <v/>
      </c>
      <c r="AS476" s="18" t="str">
        <f>IF(L476="","",AG476-'Patient Data'!$AS$4)</f>
        <v/>
      </c>
      <c r="AT476" s="19"/>
      <c r="AU476" s="18" t="str">
        <f>IF(M476="","",AI476-'Patient Data'!$AU$4)</f>
        <v/>
      </c>
      <c r="AW476" s="19"/>
      <c r="AX476" s="18" t="str">
        <f t="shared" si="155"/>
        <v/>
      </c>
      <c r="AY476" s="18" t="str">
        <f t="shared" si="156"/>
        <v/>
      </c>
      <c r="AZ476" s="19"/>
      <c r="BO476" s="62" t="str">
        <f t="shared" si="163"/>
        <v/>
      </c>
      <c r="BP476" s="62" t="str">
        <f t="shared" si="164"/>
        <v/>
      </c>
      <c r="BQ476" s="62" t="str">
        <f t="shared" si="165"/>
        <v/>
      </c>
      <c r="BR476" s="62" t="str">
        <f t="shared" si="166"/>
        <v/>
      </c>
      <c r="BS476" s="62" t="str">
        <f t="shared" si="167"/>
        <v/>
      </c>
      <c r="BT476" s="62" t="str">
        <f t="shared" si="168"/>
        <v/>
      </c>
      <c r="BU476" s="62" t="str">
        <f t="shared" si="169"/>
        <v/>
      </c>
      <c r="BV476" s="62" t="str">
        <f t="shared" si="170"/>
        <v/>
      </c>
      <c r="BW476" s="62" t="str">
        <f t="shared" si="171"/>
        <v/>
      </c>
    </row>
    <row r="477" spans="1:75" s="13" customFormat="1" ht="38.25" customHeight="1" thickBot="1">
      <c r="A477" s="49">
        <f t="shared" si="172"/>
        <v>0</v>
      </c>
      <c r="B477" s="49" t="str">
        <f t="shared" si="173"/>
        <v>1-25</v>
      </c>
      <c r="C477" s="34"/>
      <c r="D477" s="92" t="str">
        <f>$A477&amp;"-"&amp;$B477&amp;"-"&amp;TEXT(ROWS(D$5:D477),"000")</f>
        <v>0-1-25-473</v>
      </c>
      <c r="E477" s="4"/>
      <c r="F477" s="4"/>
      <c r="G477" s="4"/>
      <c r="H477" s="4"/>
      <c r="I477" s="27"/>
      <c r="J477" s="4"/>
      <c r="K477" s="4"/>
      <c r="L477" s="4"/>
      <c r="M477" s="4"/>
      <c r="N477" s="57"/>
      <c r="O477" s="61"/>
      <c r="P477" s="63"/>
      <c r="Q477" s="68"/>
      <c r="R477" s="68"/>
      <c r="S477" s="68"/>
      <c r="T477" s="68"/>
      <c r="U477" s="70"/>
      <c r="V477" s="70"/>
      <c r="W477" s="70"/>
      <c r="X477" s="70"/>
      <c r="Y477" s="70"/>
      <c r="Z477" s="70"/>
      <c r="AA477" s="70"/>
      <c r="AB477" s="70"/>
      <c r="AC477" s="62" t="str">
        <f t="shared" si="157"/>
        <v/>
      </c>
      <c r="AD477" s="62" t="str">
        <f t="shared" si="158"/>
        <v/>
      </c>
      <c r="AE477" s="62" t="str">
        <f t="shared" si="159"/>
        <v/>
      </c>
      <c r="AF477" s="62" t="str">
        <f t="shared" si="160"/>
        <v/>
      </c>
      <c r="AG477" s="62" t="str">
        <f t="shared" si="161"/>
        <v/>
      </c>
      <c r="AH477" s="63" t="str">
        <f>IF(AG477&lt;'Patient Data'!$AS$4,"Labs complete w/in 45 minutes","")</f>
        <v/>
      </c>
      <c r="AI477" s="62" t="str">
        <f t="shared" si="162"/>
        <v/>
      </c>
      <c r="AJ477" s="63" t="str">
        <f>IF(AI477&lt;'Patient Data'!$AU$4,"tPA w/in 60 minutes","")</f>
        <v/>
      </c>
      <c r="AK477" s="63" t="str">
        <f>IF(AY477&lt;'Patient Data'!$AY$4,"tPA w/in 3 hours","")</f>
        <v/>
      </c>
      <c r="AL477" s="63" t="str">
        <f>IF(AR477&lt;'Patient Data'!$AR$4,"LSN within 3.5 hours","")</f>
        <v/>
      </c>
      <c r="AM477" s="63" t="str">
        <f t="shared" si="153"/>
        <v>-0-0-1-25-473</v>
      </c>
      <c r="AR477" s="18" t="str">
        <f t="shared" si="154"/>
        <v/>
      </c>
      <c r="AS477" s="18" t="str">
        <f>IF(L477="","",AG477-'Patient Data'!$AS$4)</f>
        <v/>
      </c>
      <c r="AT477" s="19"/>
      <c r="AU477" s="18" t="str">
        <f>IF(M477="","",AI477-'Patient Data'!$AU$4)</f>
        <v/>
      </c>
      <c r="AW477" s="19"/>
      <c r="AX477" s="18" t="str">
        <f t="shared" si="155"/>
        <v/>
      </c>
      <c r="AY477" s="18" t="str">
        <f t="shared" si="156"/>
        <v/>
      </c>
      <c r="AZ477" s="19"/>
      <c r="BO477" s="62" t="str">
        <f t="shared" si="163"/>
        <v/>
      </c>
      <c r="BP477" s="62" t="str">
        <f t="shared" si="164"/>
        <v/>
      </c>
      <c r="BQ477" s="62" t="str">
        <f t="shared" si="165"/>
        <v/>
      </c>
      <c r="BR477" s="62" t="str">
        <f t="shared" si="166"/>
        <v/>
      </c>
      <c r="BS477" s="62" t="str">
        <f t="shared" si="167"/>
        <v/>
      </c>
      <c r="BT477" s="62" t="str">
        <f t="shared" si="168"/>
        <v/>
      </c>
      <c r="BU477" s="62" t="str">
        <f t="shared" si="169"/>
        <v/>
      </c>
      <c r="BV477" s="62" t="str">
        <f t="shared" si="170"/>
        <v/>
      </c>
      <c r="BW477" s="62" t="str">
        <f t="shared" si="171"/>
        <v/>
      </c>
    </row>
    <row r="478" spans="1:75" s="13" customFormat="1" ht="38.25" customHeight="1" thickBot="1">
      <c r="A478" s="49">
        <f t="shared" si="172"/>
        <v>0</v>
      </c>
      <c r="B478" s="49" t="str">
        <f t="shared" si="173"/>
        <v>1-25</v>
      </c>
      <c r="C478" s="34"/>
      <c r="D478" s="92" t="str">
        <f>$A478&amp;"-"&amp;$B478&amp;"-"&amp;TEXT(ROWS(D$5:D478),"000")</f>
        <v>0-1-25-474</v>
      </c>
      <c r="E478" s="4"/>
      <c r="F478" s="4"/>
      <c r="G478" s="4"/>
      <c r="H478" s="4"/>
      <c r="I478" s="27"/>
      <c r="J478" s="4"/>
      <c r="K478" s="4"/>
      <c r="L478" s="4"/>
      <c r="M478" s="4"/>
      <c r="N478" s="57"/>
      <c r="O478" s="61"/>
      <c r="P478" s="63"/>
      <c r="Q478" s="68"/>
      <c r="R478" s="68"/>
      <c r="S478" s="68"/>
      <c r="T478" s="68"/>
      <c r="U478" s="70"/>
      <c r="V478" s="70"/>
      <c r="W478" s="70"/>
      <c r="X478" s="70"/>
      <c r="Y478" s="70"/>
      <c r="Z478" s="70"/>
      <c r="AA478" s="70"/>
      <c r="AB478" s="70"/>
      <c r="AC478" s="62" t="str">
        <f t="shared" si="157"/>
        <v/>
      </c>
      <c r="AD478" s="62" t="str">
        <f t="shared" si="158"/>
        <v/>
      </c>
      <c r="AE478" s="62" t="str">
        <f t="shared" si="159"/>
        <v/>
      </c>
      <c r="AF478" s="62" t="str">
        <f t="shared" si="160"/>
        <v/>
      </c>
      <c r="AG478" s="62" t="str">
        <f t="shared" si="161"/>
        <v/>
      </c>
      <c r="AH478" s="63" t="str">
        <f>IF(AG478&lt;'Patient Data'!$AS$4,"Labs complete w/in 45 minutes","")</f>
        <v/>
      </c>
      <c r="AI478" s="62" t="str">
        <f t="shared" si="162"/>
        <v/>
      </c>
      <c r="AJ478" s="63" t="str">
        <f>IF(AI478&lt;'Patient Data'!$AU$4,"tPA w/in 60 minutes","")</f>
        <v/>
      </c>
      <c r="AK478" s="63" t="str">
        <f>IF(AY478&lt;'Patient Data'!$AY$4,"tPA w/in 3 hours","")</f>
        <v/>
      </c>
      <c r="AL478" s="63" t="str">
        <f>IF(AR478&lt;'Patient Data'!$AR$4,"LSN within 3.5 hours","")</f>
        <v/>
      </c>
      <c r="AM478" s="63" t="str">
        <f t="shared" si="153"/>
        <v>-0-0-1-25-474</v>
      </c>
      <c r="AR478" s="18" t="str">
        <f t="shared" si="154"/>
        <v/>
      </c>
      <c r="AS478" s="18" t="str">
        <f>IF(L478="","",AG478-'Patient Data'!$AS$4)</f>
        <v/>
      </c>
      <c r="AT478" s="19"/>
      <c r="AU478" s="18" t="str">
        <f>IF(M478="","",AI478-'Patient Data'!$AU$4)</f>
        <v/>
      </c>
      <c r="AW478" s="19"/>
      <c r="AX478" s="18" t="str">
        <f t="shared" si="155"/>
        <v/>
      </c>
      <c r="AY478" s="18" t="str">
        <f t="shared" si="156"/>
        <v/>
      </c>
      <c r="AZ478" s="19"/>
      <c r="BO478" s="62" t="str">
        <f t="shared" si="163"/>
        <v/>
      </c>
      <c r="BP478" s="62" t="str">
        <f t="shared" si="164"/>
        <v/>
      </c>
      <c r="BQ478" s="62" t="str">
        <f t="shared" si="165"/>
        <v/>
      </c>
      <c r="BR478" s="62" t="str">
        <f t="shared" si="166"/>
        <v/>
      </c>
      <c r="BS478" s="62" t="str">
        <f t="shared" si="167"/>
        <v/>
      </c>
      <c r="BT478" s="62" t="str">
        <f t="shared" si="168"/>
        <v/>
      </c>
      <c r="BU478" s="62" t="str">
        <f t="shared" si="169"/>
        <v/>
      </c>
      <c r="BV478" s="62" t="str">
        <f t="shared" si="170"/>
        <v/>
      </c>
      <c r="BW478" s="62" t="str">
        <f t="shared" si="171"/>
        <v/>
      </c>
    </row>
    <row r="479" spans="1:75" s="13" customFormat="1" ht="38.25" customHeight="1" thickBot="1">
      <c r="A479" s="49">
        <f t="shared" si="172"/>
        <v>0</v>
      </c>
      <c r="B479" s="49" t="str">
        <f t="shared" si="173"/>
        <v>1-25</v>
      </c>
      <c r="C479" s="34"/>
      <c r="D479" s="92" t="str">
        <f>$A479&amp;"-"&amp;$B479&amp;"-"&amp;TEXT(ROWS(D$5:D479),"000")</f>
        <v>0-1-25-475</v>
      </c>
      <c r="E479" s="4"/>
      <c r="F479" s="4"/>
      <c r="G479" s="4"/>
      <c r="H479" s="4"/>
      <c r="I479" s="27"/>
      <c r="J479" s="4"/>
      <c r="K479" s="4"/>
      <c r="L479" s="4"/>
      <c r="M479" s="4"/>
      <c r="N479" s="57"/>
      <c r="O479" s="61"/>
      <c r="P479" s="63"/>
      <c r="Q479" s="68"/>
      <c r="R479" s="68"/>
      <c r="S479" s="68"/>
      <c r="T479" s="68"/>
      <c r="U479" s="70"/>
      <c r="V479" s="70"/>
      <c r="W479" s="70"/>
      <c r="X479" s="70"/>
      <c r="Y479" s="70"/>
      <c r="Z479" s="70"/>
      <c r="AA479" s="70"/>
      <c r="AB479" s="70"/>
      <c r="AC479" s="62" t="str">
        <f t="shared" si="157"/>
        <v/>
      </c>
      <c r="AD479" s="62" t="str">
        <f t="shared" si="158"/>
        <v/>
      </c>
      <c r="AE479" s="62" t="str">
        <f t="shared" si="159"/>
        <v/>
      </c>
      <c r="AF479" s="62" t="str">
        <f t="shared" si="160"/>
        <v/>
      </c>
      <c r="AG479" s="62" t="str">
        <f t="shared" si="161"/>
        <v/>
      </c>
      <c r="AH479" s="63" t="str">
        <f>IF(AG479&lt;'Patient Data'!$AS$4,"Labs complete w/in 45 minutes","")</f>
        <v/>
      </c>
      <c r="AI479" s="62" t="str">
        <f t="shared" si="162"/>
        <v/>
      </c>
      <c r="AJ479" s="63" t="str">
        <f>IF(AI479&lt;'Patient Data'!$AU$4,"tPA w/in 60 minutes","")</f>
        <v/>
      </c>
      <c r="AK479" s="63" t="str">
        <f>IF(AY479&lt;'Patient Data'!$AY$4,"tPA w/in 3 hours","")</f>
        <v/>
      </c>
      <c r="AL479" s="63" t="str">
        <f>IF(AR479&lt;'Patient Data'!$AR$4,"LSN within 3.5 hours","")</f>
        <v/>
      </c>
      <c r="AM479" s="63" t="str">
        <f t="shared" si="153"/>
        <v>-0-0-1-25-475</v>
      </c>
      <c r="AR479" s="18" t="str">
        <f t="shared" si="154"/>
        <v/>
      </c>
      <c r="AS479" s="18" t="str">
        <f>IF(L479="","",AG479-'Patient Data'!$AS$4)</f>
        <v/>
      </c>
      <c r="AT479" s="19"/>
      <c r="AU479" s="18" t="str">
        <f>IF(M479="","",AI479-'Patient Data'!$AU$4)</f>
        <v/>
      </c>
      <c r="AW479" s="19"/>
      <c r="AX479" s="18" t="str">
        <f t="shared" si="155"/>
        <v/>
      </c>
      <c r="AY479" s="18" t="str">
        <f t="shared" si="156"/>
        <v/>
      </c>
      <c r="AZ479" s="19"/>
      <c r="BO479" s="62" t="str">
        <f t="shared" si="163"/>
        <v/>
      </c>
      <c r="BP479" s="62" t="str">
        <f t="shared" si="164"/>
        <v/>
      </c>
      <c r="BQ479" s="62" t="str">
        <f t="shared" si="165"/>
        <v/>
      </c>
      <c r="BR479" s="62" t="str">
        <f t="shared" si="166"/>
        <v/>
      </c>
      <c r="BS479" s="62" t="str">
        <f t="shared" si="167"/>
        <v/>
      </c>
      <c r="BT479" s="62" t="str">
        <f t="shared" si="168"/>
        <v/>
      </c>
      <c r="BU479" s="62" t="str">
        <f t="shared" si="169"/>
        <v/>
      </c>
      <c r="BV479" s="62" t="str">
        <f t="shared" si="170"/>
        <v/>
      </c>
      <c r="BW479" s="62" t="str">
        <f t="shared" si="171"/>
        <v/>
      </c>
    </row>
    <row r="480" spans="1:75" s="13" customFormat="1" ht="38.25" customHeight="1" thickBot="1">
      <c r="A480" s="49">
        <f t="shared" si="172"/>
        <v>0</v>
      </c>
      <c r="B480" s="49" t="str">
        <f t="shared" si="173"/>
        <v>1-25</v>
      </c>
      <c r="C480" s="34"/>
      <c r="D480" s="92" t="str">
        <f>$A480&amp;"-"&amp;$B480&amp;"-"&amp;TEXT(ROWS(D$5:D480),"000")</f>
        <v>0-1-25-476</v>
      </c>
      <c r="E480" s="4"/>
      <c r="F480" s="4"/>
      <c r="G480" s="4"/>
      <c r="H480" s="4"/>
      <c r="I480" s="27"/>
      <c r="J480" s="4"/>
      <c r="K480" s="4"/>
      <c r="L480" s="4"/>
      <c r="M480" s="4"/>
      <c r="N480" s="57"/>
      <c r="O480" s="61"/>
      <c r="P480" s="63"/>
      <c r="Q480" s="68"/>
      <c r="R480" s="68"/>
      <c r="S480" s="68"/>
      <c r="T480" s="68"/>
      <c r="U480" s="70"/>
      <c r="V480" s="70"/>
      <c r="W480" s="70"/>
      <c r="X480" s="70"/>
      <c r="Y480" s="70"/>
      <c r="Z480" s="70"/>
      <c r="AA480" s="70"/>
      <c r="AB480" s="70"/>
      <c r="AC480" s="62" t="str">
        <f t="shared" si="157"/>
        <v/>
      </c>
      <c r="AD480" s="62" t="str">
        <f t="shared" si="158"/>
        <v/>
      </c>
      <c r="AE480" s="62" t="str">
        <f t="shared" si="159"/>
        <v/>
      </c>
      <c r="AF480" s="62" t="str">
        <f t="shared" si="160"/>
        <v/>
      </c>
      <c r="AG480" s="62" t="str">
        <f t="shared" si="161"/>
        <v/>
      </c>
      <c r="AH480" s="63" t="str">
        <f>IF(AG480&lt;'Patient Data'!$AS$4,"Labs complete w/in 45 minutes","")</f>
        <v/>
      </c>
      <c r="AI480" s="62" t="str">
        <f t="shared" si="162"/>
        <v/>
      </c>
      <c r="AJ480" s="63" t="str">
        <f>IF(AI480&lt;'Patient Data'!$AU$4,"tPA w/in 60 minutes","")</f>
        <v/>
      </c>
      <c r="AK480" s="63" t="str">
        <f>IF(AY480&lt;'Patient Data'!$AY$4,"tPA w/in 3 hours","")</f>
        <v/>
      </c>
      <c r="AL480" s="63" t="str">
        <f>IF(AR480&lt;'Patient Data'!$AR$4,"LSN within 3.5 hours","")</f>
        <v/>
      </c>
      <c r="AM480" s="63" t="str">
        <f t="shared" si="153"/>
        <v>-0-0-1-25-476</v>
      </c>
      <c r="AR480" s="18" t="str">
        <f t="shared" si="154"/>
        <v/>
      </c>
      <c r="AS480" s="18" t="str">
        <f>IF(L480="","",AG480-'Patient Data'!$AS$4)</f>
        <v/>
      </c>
      <c r="AT480" s="19"/>
      <c r="AU480" s="18" t="str">
        <f>IF(M480="","",AI480-'Patient Data'!$AU$4)</f>
        <v/>
      </c>
      <c r="AW480" s="19"/>
      <c r="AX480" s="18" t="str">
        <f t="shared" si="155"/>
        <v/>
      </c>
      <c r="AY480" s="18" t="str">
        <f t="shared" si="156"/>
        <v/>
      </c>
      <c r="AZ480" s="19"/>
      <c r="BO480" s="62" t="str">
        <f t="shared" si="163"/>
        <v/>
      </c>
      <c r="BP480" s="62" t="str">
        <f t="shared" si="164"/>
        <v/>
      </c>
      <c r="BQ480" s="62" t="str">
        <f t="shared" si="165"/>
        <v/>
      </c>
      <c r="BR480" s="62" t="str">
        <f t="shared" si="166"/>
        <v/>
      </c>
      <c r="BS480" s="62" t="str">
        <f t="shared" si="167"/>
        <v/>
      </c>
      <c r="BT480" s="62" t="str">
        <f t="shared" si="168"/>
        <v/>
      </c>
      <c r="BU480" s="62" t="str">
        <f t="shared" si="169"/>
        <v/>
      </c>
      <c r="BV480" s="62" t="str">
        <f t="shared" si="170"/>
        <v/>
      </c>
      <c r="BW480" s="62" t="str">
        <f t="shared" si="171"/>
        <v/>
      </c>
    </row>
    <row r="481" spans="1:75" s="13" customFormat="1" ht="38.25" customHeight="1" thickBot="1">
      <c r="A481" s="49">
        <f t="shared" si="172"/>
        <v>0</v>
      </c>
      <c r="B481" s="49" t="str">
        <f t="shared" si="173"/>
        <v>1-25</v>
      </c>
      <c r="C481" s="34"/>
      <c r="D481" s="92" t="str">
        <f>$A481&amp;"-"&amp;$B481&amp;"-"&amp;TEXT(ROWS(D$5:D481),"000")</f>
        <v>0-1-25-477</v>
      </c>
      <c r="E481" s="4"/>
      <c r="F481" s="4"/>
      <c r="G481" s="4"/>
      <c r="H481" s="4"/>
      <c r="I481" s="27"/>
      <c r="J481" s="4"/>
      <c r="K481" s="4"/>
      <c r="L481" s="4"/>
      <c r="M481" s="4"/>
      <c r="N481" s="57"/>
      <c r="O481" s="61"/>
      <c r="P481" s="63"/>
      <c r="Q481" s="68"/>
      <c r="R481" s="68"/>
      <c r="S481" s="68"/>
      <c r="T481" s="68"/>
      <c r="U481" s="70"/>
      <c r="V481" s="70"/>
      <c r="W481" s="70"/>
      <c r="X481" s="70"/>
      <c r="Y481" s="70"/>
      <c r="Z481" s="70"/>
      <c r="AA481" s="70"/>
      <c r="AB481" s="70"/>
      <c r="AC481" s="62" t="str">
        <f t="shared" si="157"/>
        <v/>
      </c>
      <c r="AD481" s="62" t="str">
        <f t="shared" si="158"/>
        <v/>
      </c>
      <c r="AE481" s="62" t="str">
        <f t="shared" si="159"/>
        <v/>
      </c>
      <c r="AF481" s="62" t="str">
        <f t="shared" si="160"/>
        <v/>
      </c>
      <c r="AG481" s="62" t="str">
        <f t="shared" si="161"/>
        <v/>
      </c>
      <c r="AH481" s="63" t="str">
        <f>IF(AG481&lt;'Patient Data'!$AS$4,"Labs complete w/in 45 minutes","")</f>
        <v/>
      </c>
      <c r="AI481" s="62" t="str">
        <f t="shared" si="162"/>
        <v/>
      </c>
      <c r="AJ481" s="63" t="str">
        <f>IF(AI481&lt;'Patient Data'!$AU$4,"tPA w/in 60 minutes","")</f>
        <v/>
      </c>
      <c r="AK481" s="63" t="str">
        <f>IF(AY481&lt;'Patient Data'!$AY$4,"tPA w/in 3 hours","")</f>
        <v/>
      </c>
      <c r="AL481" s="63" t="str">
        <f>IF(AR481&lt;'Patient Data'!$AR$4,"LSN within 3.5 hours","")</f>
        <v/>
      </c>
      <c r="AM481" s="63" t="str">
        <f t="shared" si="153"/>
        <v>-0-0-1-25-477</v>
      </c>
      <c r="AR481" s="18" t="str">
        <f t="shared" si="154"/>
        <v/>
      </c>
      <c r="AS481" s="18" t="str">
        <f>IF(L481="","",AG481-'Patient Data'!$AS$4)</f>
        <v/>
      </c>
      <c r="AT481" s="19"/>
      <c r="AU481" s="18" t="str">
        <f>IF(M481="","",AI481-'Patient Data'!$AU$4)</f>
        <v/>
      </c>
      <c r="AW481" s="19"/>
      <c r="AX481" s="18" t="str">
        <f t="shared" si="155"/>
        <v/>
      </c>
      <c r="AY481" s="18" t="str">
        <f t="shared" si="156"/>
        <v/>
      </c>
      <c r="AZ481" s="19"/>
      <c r="BO481" s="62" t="str">
        <f t="shared" si="163"/>
        <v/>
      </c>
      <c r="BP481" s="62" t="str">
        <f t="shared" si="164"/>
        <v/>
      </c>
      <c r="BQ481" s="62" t="str">
        <f t="shared" si="165"/>
        <v/>
      </c>
      <c r="BR481" s="62" t="str">
        <f t="shared" si="166"/>
        <v/>
      </c>
      <c r="BS481" s="62" t="str">
        <f t="shared" si="167"/>
        <v/>
      </c>
      <c r="BT481" s="62" t="str">
        <f t="shared" si="168"/>
        <v/>
      </c>
      <c r="BU481" s="62" t="str">
        <f t="shared" si="169"/>
        <v/>
      </c>
      <c r="BV481" s="62" t="str">
        <f t="shared" si="170"/>
        <v/>
      </c>
      <c r="BW481" s="62" t="str">
        <f t="shared" si="171"/>
        <v/>
      </c>
    </row>
    <row r="482" spans="1:75" s="13" customFormat="1" ht="38.25" customHeight="1" thickBot="1">
      <c r="A482" s="49">
        <f t="shared" si="172"/>
        <v>0</v>
      </c>
      <c r="B482" s="49" t="str">
        <f t="shared" si="173"/>
        <v>1-25</v>
      </c>
      <c r="C482" s="34"/>
      <c r="D482" s="92" t="str">
        <f>$A482&amp;"-"&amp;$B482&amp;"-"&amp;TEXT(ROWS(D$5:D482),"000")</f>
        <v>0-1-25-478</v>
      </c>
      <c r="E482" s="4"/>
      <c r="F482" s="4"/>
      <c r="G482" s="4"/>
      <c r="H482" s="4"/>
      <c r="I482" s="27"/>
      <c r="J482" s="4"/>
      <c r="K482" s="4"/>
      <c r="L482" s="4"/>
      <c r="M482" s="4"/>
      <c r="N482" s="57"/>
      <c r="O482" s="61"/>
      <c r="P482" s="63"/>
      <c r="Q482" s="68"/>
      <c r="R482" s="68"/>
      <c r="S482" s="68"/>
      <c r="T482" s="68"/>
      <c r="U482" s="70"/>
      <c r="V482" s="70"/>
      <c r="W482" s="70"/>
      <c r="X482" s="70"/>
      <c r="Y482" s="70"/>
      <c r="Z482" s="70"/>
      <c r="AA482" s="70"/>
      <c r="AB482" s="70"/>
      <c r="AC482" s="62" t="str">
        <f t="shared" si="157"/>
        <v/>
      </c>
      <c r="AD482" s="62" t="str">
        <f t="shared" si="158"/>
        <v/>
      </c>
      <c r="AE482" s="62" t="str">
        <f t="shared" si="159"/>
        <v/>
      </c>
      <c r="AF482" s="62" t="str">
        <f t="shared" si="160"/>
        <v/>
      </c>
      <c r="AG482" s="62" t="str">
        <f t="shared" si="161"/>
        <v/>
      </c>
      <c r="AH482" s="63" t="str">
        <f>IF(AG482&lt;'Patient Data'!$AS$4,"Labs complete w/in 45 minutes","")</f>
        <v/>
      </c>
      <c r="AI482" s="62" t="str">
        <f t="shared" si="162"/>
        <v/>
      </c>
      <c r="AJ482" s="63" t="str">
        <f>IF(AI482&lt;'Patient Data'!$AU$4,"tPA w/in 60 minutes","")</f>
        <v/>
      </c>
      <c r="AK482" s="63" t="str">
        <f>IF(AY482&lt;'Patient Data'!$AY$4,"tPA w/in 3 hours","")</f>
        <v/>
      </c>
      <c r="AL482" s="63" t="str">
        <f>IF(AR482&lt;'Patient Data'!$AR$4,"LSN within 3.5 hours","")</f>
        <v/>
      </c>
      <c r="AM482" s="63" t="str">
        <f t="shared" si="153"/>
        <v>-0-0-1-25-478</v>
      </c>
      <c r="AR482" s="18" t="str">
        <f t="shared" si="154"/>
        <v/>
      </c>
      <c r="AS482" s="18" t="str">
        <f>IF(L482="","",AG482-'Patient Data'!$AS$4)</f>
        <v/>
      </c>
      <c r="AT482" s="19"/>
      <c r="AU482" s="18" t="str">
        <f>IF(M482="","",AI482-'Patient Data'!$AU$4)</f>
        <v/>
      </c>
      <c r="AW482" s="19"/>
      <c r="AX482" s="18" t="str">
        <f t="shared" si="155"/>
        <v/>
      </c>
      <c r="AY482" s="18" t="str">
        <f t="shared" si="156"/>
        <v/>
      </c>
      <c r="AZ482" s="19"/>
      <c r="BO482" s="62" t="str">
        <f t="shared" si="163"/>
        <v/>
      </c>
      <c r="BP482" s="62" t="str">
        <f t="shared" si="164"/>
        <v/>
      </c>
      <c r="BQ482" s="62" t="str">
        <f t="shared" si="165"/>
        <v/>
      </c>
      <c r="BR482" s="62" t="str">
        <f t="shared" si="166"/>
        <v/>
      </c>
      <c r="BS482" s="62" t="str">
        <f t="shared" si="167"/>
        <v/>
      </c>
      <c r="BT482" s="62" t="str">
        <f t="shared" si="168"/>
        <v/>
      </c>
      <c r="BU482" s="62" t="str">
        <f t="shared" si="169"/>
        <v/>
      </c>
      <c r="BV482" s="62" t="str">
        <f t="shared" si="170"/>
        <v/>
      </c>
      <c r="BW482" s="62" t="str">
        <f t="shared" si="171"/>
        <v/>
      </c>
    </row>
    <row r="483" spans="1:75" s="13" customFormat="1" ht="38.25" customHeight="1" thickBot="1">
      <c r="A483" s="49">
        <f t="shared" si="172"/>
        <v>0</v>
      </c>
      <c r="B483" s="49" t="str">
        <f t="shared" si="173"/>
        <v>1-25</v>
      </c>
      <c r="C483" s="34"/>
      <c r="D483" s="92" t="str">
        <f>$A483&amp;"-"&amp;$B483&amp;"-"&amp;TEXT(ROWS(D$5:D483),"000")</f>
        <v>0-1-25-479</v>
      </c>
      <c r="E483" s="4"/>
      <c r="F483" s="4"/>
      <c r="G483" s="4"/>
      <c r="H483" s="4"/>
      <c r="I483" s="27"/>
      <c r="J483" s="4"/>
      <c r="K483" s="4"/>
      <c r="L483" s="4"/>
      <c r="M483" s="4"/>
      <c r="N483" s="57"/>
      <c r="O483" s="61"/>
      <c r="P483" s="63"/>
      <c r="Q483" s="68"/>
      <c r="R483" s="68"/>
      <c r="S483" s="68"/>
      <c r="T483" s="68"/>
      <c r="U483" s="70"/>
      <c r="V483" s="70"/>
      <c r="W483" s="70"/>
      <c r="X483" s="70"/>
      <c r="Y483" s="70"/>
      <c r="Z483" s="70"/>
      <c r="AA483" s="70"/>
      <c r="AB483" s="70"/>
      <c r="AC483" s="62" t="str">
        <f t="shared" si="157"/>
        <v/>
      </c>
      <c r="AD483" s="62" t="str">
        <f t="shared" si="158"/>
        <v/>
      </c>
      <c r="AE483" s="62" t="str">
        <f t="shared" si="159"/>
        <v/>
      </c>
      <c r="AF483" s="62" t="str">
        <f t="shared" si="160"/>
        <v/>
      </c>
      <c r="AG483" s="62" t="str">
        <f t="shared" si="161"/>
        <v/>
      </c>
      <c r="AH483" s="63" t="str">
        <f>IF(AG483&lt;'Patient Data'!$AS$4,"Labs complete w/in 45 minutes","")</f>
        <v/>
      </c>
      <c r="AI483" s="62" t="str">
        <f t="shared" si="162"/>
        <v/>
      </c>
      <c r="AJ483" s="63" t="str">
        <f>IF(AI483&lt;'Patient Data'!$AU$4,"tPA w/in 60 minutes","")</f>
        <v/>
      </c>
      <c r="AK483" s="63" t="str">
        <f>IF(AY483&lt;'Patient Data'!$AY$4,"tPA w/in 3 hours","")</f>
        <v/>
      </c>
      <c r="AL483" s="63" t="str">
        <f>IF(AR483&lt;'Patient Data'!$AR$4,"LSN within 3.5 hours","")</f>
        <v/>
      </c>
      <c r="AM483" s="63" t="str">
        <f t="shared" si="153"/>
        <v>-0-0-1-25-479</v>
      </c>
      <c r="AR483" s="18" t="str">
        <f t="shared" si="154"/>
        <v/>
      </c>
      <c r="AS483" s="18" t="str">
        <f>IF(L483="","",AG483-'Patient Data'!$AS$4)</f>
        <v/>
      </c>
      <c r="AT483" s="19"/>
      <c r="AU483" s="18" t="str">
        <f>IF(M483="","",AI483-'Patient Data'!$AU$4)</f>
        <v/>
      </c>
      <c r="AW483" s="19"/>
      <c r="AX483" s="18" t="str">
        <f t="shared" si="155"/>
        <v/>
      </c>
      <c r="AY483" s="18" t="str">
        <f t="shared" si="156"/>
        <v/>
      </c>
      <c r="AZ483" s="19"/>
      <c r="BO483" s="62" t="str">
        <f t="shared" si="163"/>
        <v/>
      </c>
      <c r="BP483" s="62" t="str">
        <f t="shared" si="164"/>
        <v/>
      </c>
      <c r="BQ483" s="62" t="str">
        <f t="shared" si="165"/>
        <v/>
      </c>
      <c r="BR483" s="62" t="str">
        <f t="shared" si="166"/>
        <v/>
      </c>
      <c r="BS483" s="62" t="str">
        <f t="shared" si="167"/>
        <v/>
      </c>
      <c r="BT483" s="62" t="str">
        <f t="shared" si="168"/>
        <v/>
      </c>
      <c r="BU483" s="62" t="str">
        <f t="shared" si="169"/>
        <v/>
      </c>
      <c r="BV483" s="62" t="str">
        <f t="shared" si="170"/>
        <v/>
      </c>
      <c r="BW483" s="62" t="str">
        <f t="shared" si="171"/>
        <v/>
      </c>
    </row>
    <row r="484" spans="1:75" s="13" customFormat="1" ht="38.25" customHeight="1" thickBot="1">
      <c r="A484" s="49">
        <f t="shared" si="172"/>
        <v>0</v>
      </c>
      <c r="B484" s="49" t="str">
        <f t="shared" si="173"/>
        <v>1-25</v>
      </c>
      <c r="C484" s="34"/>
      <c r="D484" s="92" t="str">
        <f>$A484&amp;"-"&amp;$B484&amp;"-"&amp;TEXT(ROWS(D$5:D484),"000")</f>
        <v>0-1-25-480</v>
      </c>
      <c r="E484" s="4"/>
      <c r="F484" s="4"/>
      <c r="G484" s="4"/>
      <c r="H484" s="4"/>
      <c r="I484" s="27"/>
      <c r="J484" s="4"/>
      <c r="K484" s="4"/>
      <c r="L484" s="4"/>
      <c r="M484" s="4"/>
      <c r="N484" s="57"/>
      <c r="O484" s="61"/>
      <c r="P484" s="63"/>
      <c r="Q484" s="68"/>
      <c r="R484" s="68"/>
      <c r="S484" s="68"/>
      <c r="T484" s="68"/>
      <c r="U484" s="70"/>
      <c r="V484" s="70"/>
      <c r="W484" s="70"/>
      <c r="X484" s="70"/>
      <c r="Y484" s="70"/>
      <c r="Z484" s="70"/>
      <c r="AA484" s="70"/>
      <c r="AB484" s="70"/>
      <c r="AC484" s="62" t="str">
        <f t="shared" si="157"/>
        <v/>
      </c>
      <c r="AD484" s="62" t="str">
        <f t="shared" si="158"/>
        <v/>
      </c>
      <c r="AE484" s="62" t="str">
        <f t="shared" si="159"/>
        <v/>
      </c>
      <c r="AF484" s="62" t="str">
        <f t="shared" si="160"/>
        <v/>
      </c>
      <c r="AG484" s="62" t="str">
        <f t="shared" si="161"/>
        <v/>
      </c>
      <c r="AH484" s="63" t="str">
        <f>IF(AG484&lt;'Patient Data'!$AS$4,"Labs complete w/in 45 minutes","")</f>
        <v/>
      </c>
      <c r="AI484" s="62" t="str">
        <f t="shared" si="162"/>
        <v/>
      </c>
      <c r="AJ484" s="63" t="str">
        <f>IF(AI484&lt;'Patient Data'!$AU$4,"tPA w/in 60 minutes","")</f>
        <v/>
      </c>
      <c r="AK484" s="63" t="str">
        <f>IF(AY484&lt;'Patient Data'!$AY$4,"tPA w/in 3 hours","")</f>
        <v/>
      </c>
      <c r="AL484" s="63" t="str">
        <f>IF(AR484&lt;'Patient Data'!$AR$4,"LSN within 3.5 hours","")</f>
        <v/>
      </c>
      <c r="AM484" s="63" t="str">
        <f t="shared" si="153"/>
        <v>-0-0-1-25-480</v>
      </c>
      <c r="AR484" s="18" t="str">
        <f t="shared" si="154"/>
        <v/>
      </c>
      <c r="AS484" s="18" t="str">
        <f>IF(L484="","",AG484-'Patient Data'!$AS$4)</f>
        <v/>
      </c>
      <c r="AT484" s="19"/>
      <c r="AU484" s="18" t="str">
        <f>IF(M484="","",AI484-'Patient Data'!$AU$4)</f>
        <v/>
      </c>
      <c r="AW484" s="19"/>
      <c r="AX484" s="18" t="str">
        <f t="shared" si="155"/>
        <v/>
      </c>
      <c r="AY484" s="18" t="str">
        <f t="shared" si="156"/>
        <v/>
      </c>
      <c r="AZ484" s="19"/>
      <c r="BO484" s="62" t="str">
        <f t="shared" si="163"/>
        <v/>
      </c>
      <c r="BP484" s="62" t="str">
        <f t="shared" si="164"/>
        <v/>
      </c>
      <c r="BQ484" s="62" t="str">
        <f t="shared" si="165"/>
        <v/>
      </c>
      <c r="BR484" s="62" t="str">
        <f t="shared" si="166"/>
        <v/>
      </c>
      <c r="BS484" s="62" t="str">
        <f t="shared" si="167"/>
        <v/>
      </c>
      <c r="BT484" s="62" t="str">
        <f t="shared" si="168"/>
        <v/>
      </c>
      <c r="BU484" s="62" t="str">
        <f t="shared" si="169"/>
        <v/>
      </c>
      <c r="BV484" s="62" t="str">
        <f t="shared" si="170"/>
        <v/>
      </c>
      <c r="BW484" s="62" t="str">
        <f t="shared" si="171"/>
        <v/>
      </c>
    </row>
    <row r="485" spans="1:75" s="13" customFormat="1" ht="38.25" customHeight="1" thickBot="1">
      <c r="A485" s="49">
        <f t="shared" si="172"/>
        <v>0</v>
      </c>
      <c r="B485" s="49" t="str">
        <f t="shared" si="173"/>
        <v>1-25</v>
      </c>
      <c r="C485" s="34"/>
      <c r="D485" s="92" t="str">
        <f>$A485&amp;"-"&amp;$B485&amp;"-"&amp;TEXT(ROWS(D$5:D485),"000")</f>
        <v>0-1-25-481</v>
      </c>
      <c r="E485" s="4"/>
      <c r="F485" s="4"/>
      <c r="G485" s="4"/>
      <c r="H485" s="4"/>
      <c r="I485" s="27"/>
      <c r="J485" s="4"/>
      <c r="K485" s="4"/>
      <c r="L485" s="4"/>
      <c r="M485" s="4"/>
      <c r="N485" s="57"/>
      <c r="O485" s="61"/>
      <c r="P485" s="63"/>
      <c r="Q485" s="68"/>
      <c r="R485" s="68"/>
      <c r="S485" s="68"/>
      <c r="T485" s="68"/>
      <c r="U485" s="70"/>
      <c r="V485" s="70"/>
      <c r="W485" s="70"/>
      <c r="X485" s="70"/>
      <c r="Y485" s="70"/>
      <c r="Z485" s="70"/>
      <c r="AA485" s="70"/>
      <c r="AB485" s="70"/>
      <c r="AC485" s="62" t="str">
        <f t="shared" si="157"/>
        <v/>
      </c>
      <c r="AD485" s="62" t="str">
        <f t="shared" si="158"/>
        <v/>
      </c>
      <c r="AE485" s="62" t="str">
        <f t="shared" si="159"/>
        <v/>
      </c>
      <c r="AF485" s="62" t="str">
        <f t="shared" si="160"/>
        <v/>
      </c>
      <c r="AG485" s="62" t="str">
        <f t="shared" si="161"/>
        <v/>
      </c>
      <c r="AH485" s="63" t="str">
        <f>IF(AG485&lt;'Patient Data'!$AS$4,"Labs complete w/in 45 minutes","")</f>
        <v/>
      </c>
      <c r="AI485" s="62" t="str">
        <f t="shared" si="162"/>
        <v/>
      </c>
      <c r="AJ485" s="63" t="str">
        <f>IF(AI485&lt;'Patient Data'!$AU$4,"tPA w/in 60 minutes","")</f>
        <v/>
      </c>
      <c r="AK485" s="63" t="str">
        <f>IF(AY485&lt;'Patient Data'!$AY$4,"tPA w/in 3 hours","")</f>
        <v/>
      </c>
      <c r="AL485" s="63" t="str">
        <f>IF(AR485&lt;'Patient Data'!$AR$4,"LSN within 3.5 hours","")</f>
        <v/>
      </c>
      <c r="AM485" s="63" t="str">
        <f t="shared" si="153"/>
        <v>-0-0-1-25-481</v>
      </c>
      <c r="AR485" s="18" t="str">
        <f t="shared" si="154"/>
        <v/>
      </c>
      <c r="AS485" s="18" t="str">
        <f>IF(L485="","",AG485-'Patient Data'!$AS$4)</f>
        <v/>
      </c>
      <c r="AT485" s="19"/>
      <c r="AU485" s="18" t="str">
        <f>IF(M485="","",AI485-'Patient Data'!$AU$4)</f>
        <v/>
      </c>
      <c r="AW485" s="19"/>
      <c r="AX485" s="18" t="str">
        <f t="shared" si="155"/>
        <v/>
      </c>
      <c r="AY485" s="18" t="str">
        <f t="shared" si="156"/>
        <v/>
      </c>
      <c r="AZ485" s="19"/>
      <c r="BO485" s="62" t="str">
        <f t="shared" si="163"/>
        <v/>
      </c>
      <c r="BP485" s="62" t="str">
        <f t="shared" si="164"/>
        <v/>
      </c>
      <c r="BQ485" s="62" t="str">
        <f t="shared" si="165"/>
        <v/>
      </c>
      <c r="BR485" s="62" t="str">
        <f t="shared" si="166"/>
        <v/>
      </c>
      <c r="BS485" s="62" t="str">
        <f t="shared" si="167"/>
        <v/>
      </c>
      <c r="BT485" s="62" t="str">
        <f t="shared" si="168"/>
        <v/>
      </c>
      <c r="BU485" s="62" t="str">
        <f t="shared" si="169"/>
        <v/>
      </c>
      <c r="BV485" s="62" t="str">
        <f t="shared" si="170"/>
        <v/>
      </c>
      <c r="BW485" s="62" t="str">
        <f t="shared" si="171"/>
        <v/>
      </c>
    </row>
    <row r="486" spans="1:75" s="13" customFormat="1" ht="38.25" customHeight="1" thickBot="1">
      <c r="A486" s="49">
        <f t="shared" si="172"/>
        <v>0</v>
      </c>
      <c r="B486" s="49" t="str">
        <f t="shared" si="173"/>
        <v>1-25</v>
      </c>
      <c r="C486" s="34"/>
      <c r="D486" s="92" t="str">
        <f>$A486&amp;"-"&amp;$B486&amp;"-"&amp;TEXT(ROWS(D$5:D486),"000")</f>
        <v>0-1-25-482</v>
      </c>
      <c r="E486" s="4"/>
      <c r="F486" s="4"/>
      <c r="G486" s="4"/>
      <c r="H486" s="4"/>
      <c r="I486" s="27"/>
      <c r="J486" s="4"/>
      <c r="K486" s="4"/>
      <c r="L486" s="4"/>
      <c r="M486" s="4"/>
      <c r="N486" s="57"/>
      <c r="O486" s="61"/>
      <c r="P486" s="63"/>
      <c r="Q486" s="68"/>
      <c r="R486" s="68"/>
      <c r="S486" s="68"/>
      <c r="T486" s="68"/>
      <c r="U486" s="70"/>
      <c r="V486" s="70"/>
      <c r="W486" s="70"/>
      <c r="X486" s="70"/>
      <c r="Y486" s="70"/>
      <c r="Z486" s="70"/>
      <c r="AA486" s="70"/>
      <c r="AB486" s="70"/>
      <c r="AC486" s="62" t="str">
        <f t="shared" si="157"/>
        <v/>
      </c>
      <c r="AD486" s="62" t="str">
        <f t="shared" si="158"/>
        <v/>
      </c>
      <c r="AE486" s="62" t="str">
        <f t="shared" si="159"/>
        <v/>
      </c>
      <c r="AF486" s="62" t="str">
        <f t="shared" si="160"/>
        <v/>
      </c>
      <c r="AG486" s="62" t="str">
        <f t="shared" si="161"/>
        <v/>
      </c>
      <c r="AH486" s="63" t="str">
        <f>IF(AG486&lt;'Patient Data'!$AS$4,"Labs complete w/in 45 minutes","")</f>
        <v/>
      </c>
      <c r="AI486" s="62" t="str">
        <f t="shared" si="162"/>
        <v/>
      </c>
      <c r="AJ486" s="63" t="str">
        <f>IF(AI486&lt;'Patient Data'!$AU$4,"tPA w/in 60 minutes","")</f>
        <v/>
      </c>
      <c r="AK486" s="63" t="str">
        <f>IF(AY486&lt;'Patient Data'!$AY$4,"tPA w/in 3 hours","")</f>
        <v/>
      </c>
      <c r="AL486" s="63" t="str">
        <f>IF(AR486&lt;'Patient Data'!$AR$4,"LSN within 3.5 hours","")</f>
        <v/>
      </c>
      <c r="AM486" s="63" t="str">
        <f t="shared" si="153"/>
        <v>-0-0-1-25-482</v>
      </c>
      <c r="AR486" s="18" t="str">
        <f t="shared" si="154"/>
        <v/>
      </c>
      <c r="AS486" s="18" t="str">
        <f>IF(L486="","",AG486-'Patient Data'!$AS$4)</f>
        <v/>
      </c>
      <c r="AT486" s="19"/>
      <c r="AU486" s="18" t="str">
        <f>IF(M486="","",AI486-'Patient Data'!$AU$4)</f>
        <v/>
      </c>
      <c r="AW486" s="19"/>
      <c r="AX486" s="18" t="str">
        <f t="shared" si="155"/>
        <v/>
      </c>
      <c r="AY486" s="18" t="str">
        <f t="shared" si="156"/>
        <v/>
      </c>
      <c r="AZ486" s="19"/>
      <c r="BO486" s="62" t="str">
        <f t="shared" si="163"/>
        <v/>
      </c>
      <c r="BP486" s="62" t="str">
        <f t="shared" si="164"/>
        <v/>
      </c>
      <c r="BQ486" s="62" t="str">
        <f t="shared" si="165"/>
        <v/>
      </c>
      <c r="BR486" s="62" t="str">
        <f t="shared" si="166"/>
        <v/>
      </c>
      <c r="BS486" s="62" t="str">
        <f t="shared" si="167"/>
        <v/>
      </c>
      <c r="BT486" s="62" t="str">
        <f t="shared" si="168"/>
        <v/>
      </c>
      <c r="BU486" s="62" t="str">
        <f t="shared" si="169"/>
        <v/>
      </c>
      <c r="BV486" s="62" t="str">
        <f t="shared" si="170"/>
        <v/>
      </c>
      <c r="BW486" s="62" t="str">
        <f t="shared" si="171"/>
        <v/>
      </c>
    </row>
    <row r="487" spans="1:75" s="13" customFormat="1" ht="38.25" customHeight="1" thickBot="1">
      <c r="A487" s="49">
        <f t="shared" si="172"/>
        <v>0</v>
      </c>
      <c r="B487" s="49" t="str">
        <f t="shared" si="173"/>
        <v>1-25</v>
      </c>
      <c r="C487" s="34"/>
      <c r="D487" s="92" t="str">
        <f>$A487&amp;"-"&amp;$B487&amp;"-"&amp;TEXT(ROWS(D$5:D487),"000")</f>
        <v>0-1-25-483</v>
      </c>
      <c r="E487" s="4"/>
      <c r="F487" s="4"/>
      <c r="G487" s="4"/>
      <c r="H487" s="4"/>
      <c r="I487" s="27"/>
      <c r="J487" s="4"/>
      <c r="K487" s="4"/>
      <c r="L487" s="4"/>
      <c r="M487" s="4"/>
      <c r="N487" s="57"/>
      <c r="O487" s="61"/>
      <c r="P487" s="63"/>
      <c r="Q487" s="68"/>
      <c r="R487" s="68"/>
      <c r="S487" s="68"/>
      <c r="T487" s="68"/>
      <c r="U487" s="70"/>
      <c r="V487" s="70"/>
      <c r="W487" s="70"/>
      <c r="X487" s="70"/>
      <c r="Y487" s="70"/>
      <c r="Z487" s="70"/>
      <c r="AA487" s="70"/>
      <c r="AB487" s="70"/>
      <c r="AC487" s="62" t="str">
        <f t="shared" si="157"/>
        <v/>
      </c>
      <c r="AD487" s="62" t="str">
        <f t="shared" si="158"/>
        <v/>
      </c>
      <c r="AE487" s="62" t="str">
        <f t="shared" si="159"/>
        <v/>
      </c>
      <c r="AF487" s="62" t="str">
        <f t="shared" si="160"/>
        <v/>
      </c>
      <c r="AG487" s="62" t="str">
        <f t="shared" si="161"/>
        <v/>
      </c>
      <c r="AH487" s="63" t="str">
        <f>IF(AG487&lt;'Patient Data'!$AS$4,"Labs complete w/in 45 minutes","")</f>
        <v/>
      </c>
      <c r="AI487" s="62" t="str">
        <f t="shared" si="162"/>
        <v/>
      </c>
      <c r="AJ487" s="63" t="str">
        <f>IF(AI487&lt;'Patient Data'!$AU$4,"tPA w/in 60 minutes","")</f>
        <v/>
      </c>
      <c r="AK487" s="63" t="str">
        <f>IF(AY487&lt;'Patient Data'!$AY$4,"tPA w/in 3 hours","")</f>
        <v/>
      </c>
      <c r="AL487" s="63" t="str">
        <f>IF(AR487&lt;'Patient Data'!$AR$4,"LSN within 3.5 hours","")</f>
        <v/>
      </c>
      <c r="AM487" s="63" t="str">
        <f t="shared" si="153"/>
        <v>-0-0-1-25-483</v>
      </c>
      <c r="AR487" s="18" t="str">
        <f t="shared" si="154"/>
        <v/>
      </c>
      <c r="AS487" s="18" t="str">
        <f>IF(L487="","",AG487-'Patient Data'!$AS$4)</f>
        <v/>
      </c>
      <c r="AT487" s="19"/>
      <c r="AU487" s="18" t="str">
        <f>IF(M487="","",AI487-'Patient Data'!$AU$4)</f>
        <v/>
      </c>
      <c r="AW487" s="19"/>
      <c r="AX487" s="18" t="str">
        <f t="shared" si="155"/>
        <v/>
      </c>
      <c r="AY487" s="18" t="str">
        <f t="shared" si="156"/>
        <v/>
      </c>
      <c r="AZ487" s="19"/>
      <c r="BO487" s="62" t="str">
        <f t="shared" si="163"/>
        <v/>
      </c>
      <c r="BP487" s="62" t="str">
        <f t="shared" si="164"/>
        <v/>
      </c>
      <c r="BQ487" s="62" t="str">
        <f t="shared" si="165"/>
        <v/>
      </c>
      <c r="BR487" s="62" t="str">
        <f t="shared" si="166"/>
        <v/>
      </c>
      <c r="BS487" s="62" t="str">
        <f t="shared" si="167"/>
        <v/>
      </c>
      <c r="BT487" s="62" t="str">
        <f t="shared" si="168"/>
        <v/>
      </c>
      <c r="BU487" s="62" t="str">
        <f t="shared" si="169"/>
        <v/>
      </c>
      <c r="BV487" s="62" t="str">
        <f t="shared" si="170"/>
        <v/>
      </c>
      <c r="BW487" s="62" t="str">
        <f t="shared" si="171"/>
        <v/>
      </c>
    </row>
    <row r="488" spans="1:75" s="13" customFormat="1" ht="38.25" customHeight="1" thickBot="1">
      <c r="A488" s="49">
        <f t="shared" si="172"/>
        <v>0</v>
      </c>
      <c r="B488" s="49" t="str">
        <f t="shared" si="173"/>
        <v>1-25</v>
      </c>
      <c r="C488" s="34"/>
      <c r="D488" s="92" t="str">
        <f>$A488&amp;"-"&amp;$B488&amp;"-"&amp;TEXT(ROWS(D$5:D488),"000")</f>
        <v>0-1-25-484</v>
      </c>
      <c r="E488" s="4"/>
      <c r="F488" s="4"/>
      <c r="G488" s="4"/>
      <c r="H488" s="4"/>
      <c r="I488" s="27"/>
      <c r="J488" s="4"/>
      <c r="K488" s="4"/>
      <c r="L488" s="4"/>
      <c r="M488" s="4"/>
      <c r="N488" s="57"/>
      <c r="O488" s="61"/>
      <c r="P488" s="63"/>
      <c r="Q488" s="68"/>
      <c r="R488" s="68"/>
      <c r="S488" s="68"/>
      <c r="T488" s="68"/>
      <c r="U488" s="70"/>
      <c r="V488" s="70"/>
      <c r="W488" s="70"/>
      <c r="X488" s="70"/>
      <c r="Y488" s="70"/>
      <c r="Z488" s="70"/>
      <c r="AA488" s="70"/>
      <c r="AB488" s="70"/>
      <c r="AC488" s="62" t="str">
        <f t="shared" si="157"/>
        <v/>
      </c>
      <c r="AD488" s="62" t="str">
        <f t="shared" si="158"/>
        <v/>
      </c>
      <c r="AE488" s="62" t="str">
        <f t="shared" si="159"/>
        <v/>
      </c>
      <c r="AF488" s="62" t="str">
        <f t="shared" si="160"/>
        <v/>
      </c>
      <c r="AG488" s="62" t="str">
        <f t="shared" si="161"/>
        <v/>
      </c>
      <c r="AH488" s="63" t="str">
        <f>IF(AG488&lt;'Patient Data'!$AS$4,"Labs complete w/in 45 minutes","")</f>
        <v/>
      </c>
      <c r="AI488" s="62" t="str">
        <f t="shared" si="162"/>
        <v/>
      </c>
      <c r="AJ488" s="63" t="str">
        <f>IF(AI488&lt;'Patient Data'!$AU$4,"tPA w/in 60 minutes","")</f>
        <v/>
      </c>
      <c r="AK488" s="63" t="str">
        <f>IF(AY488&lt;'Patient Data'!$AY$4,"tPA w/in 3 hours","")</f>
        <v/>
      </c>
      <c r="AL488" s="63" t="str">
        <f>IF(AR488&lt;'Patient Data'!$AR$4,"LSN within 3.5 hours","")</f>
        <v/>
      </c>
      <c r="AM488" s="63" t="str">
        <f t="shared" si="153"/>
        <v>-0-0-1-25-484</v>
      </c>
      <c r="AR488" s="18" t="str">
        <f t="shared" si="154"/>
        <v/>
      </c>
      <c r="AS488" s="18" t="str">
        <f>IF(L488="","",AG488-'Patient Data'!$AS$4)</f>
        <v/>
      </c>
      <c r="AT488" s="19"/>
      <c r="AU488" s="18" t="str">
        <f>IF(M488="","",AI488-'Patient Data'!$AU$4)</f>
        <v/>
      </c>
      <c r="AW488" s="19"/>
      <c r="AX488" s="18" t="str">
        <f t="shared" si="155"/>
        <v/>
      </c>
      <c r="AY488" s="18" t="str">
        <f t="shared" si="156"/>
        <v/>
      </c>
      <c r="AZ488" s="19"/>
      <c r="BO488" s="62" t="str">
        <f t="shared" si="163"/>
        <v/>
      </c>
      <c r="BP488" s="62" t="str">
        <f t="shared" si="164"/>
        <v/>
      </c>
      <c r="BQ488" s="62" t="str">
        <f t="shared" si="165"/>
        <v/>
      </c>
      <c r="BR488" s="62" t="str">
        <f t="shared" si="166"/>
        <v/>
      </c>
      <c r="BS488" s="62" t="str">
        <f t="shared" si="167"/>
        <v/>
      </c>
      <c r="BT488" s="62" t="str">
        <f t="shared" si="168"/>
        <v/>
      </c>
      <c r="BU488" s="62" t="str">
        <f t="shared" si="169"/>
        <v/>
      </c>
      <c r="BV488" s="62" t="str">
        <f t="shared" si="170"/>
        <v/>
      </c>
      <c r="BW488" s="62" t="str">
        <f t="shared" si="171"/>
        <v/>
      </c>
    </row>
    <row r="489" spans="1:75" s="13" customFormat="1" ht="38.25" customHeight="1" thickBot="1">
      <c r="A489" s="49">
        <f t="shared" si="172"/>
        <v>0</v>
      </c>
      <c r="B489" s="49" t="str">
        <f t="shared" si="173"/>
        <v>1-25</v>
      </c>
      <c r="C489" s="34"/>
      <c r="D489" s="92" t="str">
        <f>$A489&amp;"-"&amp;$B489&amp;"-"&amp;TEXT(ROWS(D$5:D489),"000")</f>
        <v>0-1-25-485</v>
      </c>
      <c r="E489" s="4"/>
      <c r="F489" s="4"/>
      <c r="G489" s="4"/>
      <c r="H489" s="4"/>
      <c r="I489" s="27"/>
      <c r="J489" s="4"/>
      <c r="K489" s="4"/>
      <c r="L489" s="4"/>
      <c r="M489" s="4"/>
      <c r="N489" s="57"/>
      <c r="O489" s="61"/>
      <c r="P489" s="63"/>
      <c r="Q489" s="68"/>
      <c r="R489" s="68"/>
      <c r="S489" s="68"/>
      <c r="T489" s="68"/>
      <c r="U489" s="70"/>
      <c r="V489" s="70"/>
      <c r="W489" s="70"/>
      <c r="X489" s="70"/>
      <c r="Y489" s="70"/>
      <c r="Z489" s="70"/>
      <c r="AA489" s="70"/>
      <c r="AB489" s="70"/>
      <c r="AC489" s="62" t="str">
        <f t="shared" si="157"/>
        <v/>
      </c>
      <c r="AD489" s="62" t="str">
        <f t="shared" si="158"/>
        <v/>
      </c>
      <c r="AE489" s="62" t="str">
        <f t="shared" si="159"/>
        <v/>
      </c>
      <c r="AF489" s="62" t="str">
        <f t="shared" si="160"/>
        <v/>
      </c>
      <c r="AG489" s="62" t="str">
        <f t="shared" si="161"/>
        <v/>
      </c>
      <c r="AH489" s="63" t="str">
        <f>IF(AG489&lt;'Patient Data'!$AS$4,"Labs complete w/in 45 minutes","")</f>
        <v/>
      </c>
      <c r="AI489" s="62" t="str">
        <f t="shared" si="162"/>
        <v/>
      </c>
      <c r="AJ489" s="63" t="str">
        <f>IF(AI489&lt;'Patient Data'!$AU$4,"tPA w/in 60 minutes","")</f>
        <v/>
      </c>
      <c r="AK489" s="63" t="str">
        <f>IF(AY489&lt;'Patient Data'!$AY$4,"tPA w/in 3 hours","")</f>
        <v/>
      </c>
      <c r="AL489" s="63" t="str">
        <f>IF(AR489&lt;'Patient Data'!$AR$4,"LSN within 3.5 hours","")</f>
        <v/>
      </c>
      <c r="AM489" s="63" t="str">
        <f t="shared" si="153"/>
        <v>-0-0-1-25-485</v>
      </c>
      <c r="AR489" s="18" t="str">
        <f t="shared" si="154"/>
        <v/>
      </c>
      <c r="AS489" s="18" t="str">
        <f>IF(L489="","",AG489-'Patient Data'!$AS$4)</f>
        <v/>
      </c>
      <c r="AT489" s="19"/>
      <c r="AU489" s="18" t="str">
        <f>IF(M489="","",AI489-'Patient Data'!$AU$4)</f>
        <v/>
      </c>
      <c r="AW489" s="19"/>
      <c r="AX489" s="18" t="str">
        <f t="shared" si="155"/>
        <v/>
      </c>
      <c r="AY489" s="18" t="str">
        <f t="shared" si="156"/>
        <v/>
      </c>
      <c r="AZ489" s="19"/>
      <c r="BO489" s="62" t="str">
        <f t="shared" si="163"/>
        <v/>
      </c>
      <c r="BP489" s="62" t="str">
        <f t="shared" si="164"/>
        <v/>
      </c>
      <c r="BQ489" s="62" t="str">
        <f t="shared" si="165"/>
        <v/>
      </c>
      <c r="BR489" s="62" t="str">
        <f t="shared" si="166"/>
        <v/>
      </c>
      <c r="BS489" s="62" t="str">
        <f t="shared" si="167"/>
        <v/>
      </c>
      <c r="BT489" s="62" t="str">
        <f t="shared" si="168"/>
        <v/>
      </c>
      <c r="BU489" s="62" t="str">
        <f t="shared" si="169"/>
        <v/>
      </c>
      <c r="BV489" s="62" t="str">
        <f t="shared" si="170"/>
        <v/>
      </c>
      <c r="BW489" s="62" t="str">
        <f t="shared" si="171"/>
        <v/>
      </c>
    </row>
    <row r="490" spans="1:75" s="13" customFormat="1" ht="38.25" customHeight="1" thickBot="1">
      <c r="A490" s="49">
        <f t="shared" si="172"/>
        <v>0</v>
      </c>
      <c r="B490" s="49" t="str">
        <f t="shared" si="173"/>
        <v>1-25</v>
      </c>
      <c r="C490" s="34"/>
      <c r="D490" s="92" t="str">
        <f>$A490&amp;"-"&amp;$B490&amp;"-"&amp;TEXT(ROWS(D$5:D490),"000")</f>
        <v>0-1-25-486</v>
      </c>
      <c r="E490" s="4"/>
      <c r="F490" s="4"/>
      <c r="G490" s="4"/>
      <c r="H490" s="4"/>
      <c r="I490" s="27"/>
      <c r="J490" s="4"/>
      <c r="K490" s="4"/>
      <c r="L490" s="4"/>
      <c r="M490" s="4"/>
      <c r="N490" s="57"/>
      <c r="O490" s="61"/>
      <c r="P490" s="63"/>
      <c r="Q490" s="68"/>
      <c r="R490" s="68"/>
      <c r="S490" s="68"/>
      <c r="T490" s="68"/>
      <c r="U490" s="70"/>
      <c r="V490" s="70"/>
      <c r="W490" s="70"/>
      <c r="X490" s="70"/>
      <c r="Y490" s="70"/>
      <c r="Z490" s="70"/>
      <c r="AA490" s="70"/>
      <c r="AB490" s="70"/>
      <c r="AC490" s="62" t="str">
        <f t="shared" si="157"/>
        <v/>
      </c>
      <c r="AD490" s="62" t="str">
        <f t="shared" si="158"/>
        <v/>
      </c>
      <c r="AE490" s="62" t="str">
        <f t="shared" si="159"/>
        <v/>
      </c>
      <c r="AF490" s="62" t="str">
        <f t="shared" si="160"/>
        <v/>
      </c>
      <c r="AG490" s="62" t="str">
        <f t="shared" si="161"/>
        <v/>
      </c>
      <c r="AH490" s="63" t="str">
        <f>IF(AG490&lt;'Patient Data'!$AS$4,"Labs complete w/in 45 minutes","")</f>
        <v/>
      </c>
      <c r="AI490" s="62" t="str">
        <f t="shared" si="162"/>
        <v/>
      </c>
      <c r="AJ490" s="63" t="str">
        <f>IF(AI490&lt;'Patient Data'!$AU$4,"tPA w/in 60 minutes","")</f>
        <v/>
      </c>
      <c r="AK490" s="63" t="str">
        <f>IF(AY490&lt;'Patient Data'!$AY$4,"tPA w/in 3 hours","")</f>
        <v/>
      </c>
      <c r="AL490" s="63" t="str">
        <f>IF(AR490&lt;'Patient Data'!$AR$4,"LSN within 3.5 hours","")</f>
        <v/>
      </c>
      <c r="AM490" s="63" t="str">
        <f t="shared" si="153"/>
        <v>-0-0-1-25-486</v>
      </c>
      <c r="AR490" s="18" t="str">
        <f t="shared" si="154"/>
        <v/>
      </c>
      <c r="AS490" s="18" t="str">
        <f>IF(L490="","",AG490-'Patient Data'!$AS$4)</f>
        <v/>
      </c>
      <c r="AT490" s="19"/>
      <c r="AU490" s="18" t="str">
        <f>IF(M490="","",AI490-'Patient Data'!$AU$4)</f>
        <v/>
      </c>
      <c r="AW490" s="19"/>
      <c r="AX490" s="18" t="str">
        <f t="shared" si="155"/>
        <v/>
      </c>
      <c r="AY490" s="18" t="str">
        <f t="shared" si="156"/>
        <v/>
      </c>
      <c r="AZ490" s="19"/>
      <c r="BO490" s="62" t="str">
        <f t="shared" si="163"/>
        <v/>
      </c>
      <c r="BP490" s="62" t="str">
        <f t="shared" si="164"/>
        <v/>
      </c>
      <c r="BQ490" s="62" t="str">
        <f t="shared" si="165"/>
        <v/>
      </c>
      <c r="BR490" s="62" t="str">
        <f t="shared" si="166"/>
        <v/>
      </c>
      <c r="BS490" s="62" t="str">
        <f t="shared" si="167"/>
        <v/>
      </c>
      <c r="BT490" s="62" t="str">
        <f t="shared" si="168"/>
        <v/>
      </c>
      <c r="BU490" s="62" t="str">
        <f t="shared" si="169"/>
        <v/>
      </c>
      <c r="BV490" s="62" t="str">
        <f t="shared" si="170"/>
        <v/>
      </c>
      <c r="BW490" s="62" t="str">
        <f t="shared" si="171"/>
        <v/>
      </c>
    </row>
    <row r="491" spans="1:75" s="13" customFormat="1" ht="38.25" customHeight="1" thickBot="1">
      <c r="A491" s="49">
        <f t="shared" si="172"/>
        <v>0</v>
      </c>
      <c r="B491" s="49" t="str">
        <f t="shared" si="173"/>
        <v>1-25</v>
      </c>
      <c r="C491" s="34"/>
      <c r="D491" s="92" t="str">
        <f>$A491&amp;"-"&amp;$B491&amp;"-"&amp;TEXT(ROWS(D$5:D491),"000")</f>
        <v>0-1-25-487</v>
      </c>
      <c r="E491" s="4"/>
      <c r="F491" s="4"/>
      <c r="G491" s="4"/>
      <c r="H491" s="4"/>
      <c r="I491" s="27"/>
      <c r="J491" s="4"/>
      <c r="K491" s="4"/>
      <c r="L491" s="4"/>
      <c r="M491" s="4"/>
      <c r="N491" s="57"/>
      <c r="O491" s="61"/>
      <c r="P491" s="63"/>
      <c r="Q491" s="68"/>
      <c r="R491" s="68"/>
      <c r="S491" s="68"/>
      <c r="T491" s="68"/>
      <c r="U491" s="70"/>
      <c r="V491" s="70"/>
      <c r="W491" s="70"/>
      <c r="X491" s="70"/>
      <c r="Y491" s="70"/>
      <c r="Z491" s="70"/>
      <c r="AA491" s="70"/>
      <c r="AB491" s="70"/>
      <c r="AC491" s="62" t="str">
        <f t="shared" si="157"/>
        <v/>
      </c>
      <c r="AD491" s="62" t="str">
        <f t="shared" si="158"/>
        <v/>
      </c>
      <c r="AE491" s="62" t="str">
        <f t="shared" si="159"/>
        <v/>
      </c>
      <c r="AF491" s="62" t="str">
        <f t="shared" si="160"/>
        <v/>
      </c>
      <c r="AG491" s="62" t="str">
        <f t="shared" si="161"/>
        <v/>
      </c>
      <c r="AH491" s="63" t="str">
        <f>IF(AG491&lt;'Patient Data'!$AS$4,"Labs complete w/in 45 minutes","")</f>
        <v/>
      </c>
      <c r="AI491" s="62" t="str">
        <f t="shared" si="162"/>
        <v/>
      </c>
      <c r="AJ491" s="63" t="str">
        <f>IF(AI491&lt;'Patient Data'!$AU$4,"tPA w/in 60 minutes","")</f>
        <v/>
      </c>
      <c r="AK491" s="63" t="str">
        <f>IF(AY491&lt;'Patient Data'!$AY$4,"tPA w/in 3 hours","")</f>
        <v/>
      </c>
      <c r="AL491" s="63" t="str">
        <f>IF(AR491&lt;'Patient Data'!$AR$4,"LSN within 3.5 hours","")</f>
        <v/>
      </c>
      <c r="AM491" s="63" t="str">
        <f t="shared" si="153"/>
        <v>-0-0-1-25-487</v>
      </c>
      <c r="AR491" s="18" t="str">
        <f t="shared" si="154"/>
        <v/>
      </c>
      <c r="AS491" s="18" t="str">
        <f>IF(L491="","",AG491-'Patient Data'!$AS$4)</f>
        <v/>
      </c>
      <c r="AT491" s="19"/>
      <c r="AU491" s="18" t="str">
        <f>IF(M491="","",AI491-'Patient Data'!$AU$4)</f>
        <v/>
      </c>
      <c r="AW491" s="19"/>
      <c r="AX491" s="18" t="str">
        <f t="shared" si="155"/>
        <v/>
      </c>
      <c r="AY491" s="18" t="str">
        <f t="shared" si="156"/>
        <v/>
      </c>
      <c r="AZ491" s="19"/>
      <c r="BO491" s="62" t="str">
        <f t="shared" si="163"/>
        <v/>
      </c>
      <c r="BP491" s="62" t="str">
        <f t="shared" si="164"/>
        <v/>
      </c>
      <c r="BQ491" s="62" t="str">
        <f t="shared" si="165"/>
        <v/>
      </c>
      <c r="BR491" s="62" t="str">
        <f t="shared" si="166"/>
        <v/>
      </c>
      <c r="BS491" s="62" t="str">
        <f t="shared" si="167"/>
        <v/>
      </c>
      <c r="BT491" s="62" t="str">
        <f t="shared" si="168"/>
        <v/>
      </c>
      <c r="BU491" s="62" t="str">
        <f t="shared" si="169"/>
        <v/>
      </c>
      <c r="BV491" s="62" t="str">
        <f t="shared" si="170"/>
        <v/>
      </c>
      <c r="BW491" s="62" t="str">
        <f t="shared" si="171"/>
        <v/>
      </c>
    </row>
    <row r="492" spans="1:75" s="13" customFormat="1" ht="38.25" customHeight="1" thickBot="1">
      <c r="A492" s="49">
        <f t="shared" si="172"/>
        <v>0</v>
      </c>
      <c r="B492" s="49" t="str">
        <f t="shared" si="173"/>
        <v>1-25</v>
      </c>
      <c r="C492" s="34"/>
      <c r="D492" s="92" t="str">
        <f>$A492&amp;"-"&amp;$B492&amp;"-"&amp;TEXT(ROWS(D$5:D492),"000")</f>
        <v>0-1-25-488</v>
      </c>
      <c r="E492" s="4"/>
      <c r="F492" s="4"/>
      <c r="G492" s="4"/>
      <c r="H492" s="4"/>
      <c r="I492" s="27"/>
      <c r="J492" s="4"/>
      <c r="K492" s="4"/>
      <c r="L492" s="4"/>
      <c r="M492" s="4"/>
      <c r="N492" s="57"/>
      <c r="O492" s="61"/>
      <c r="P492" s="63"/>
      <c r="Q492" s="68"/>
      <c r="R492" s="68"/>
      <c r="S492" s="68"/>
      <c r="T492" s="68"/>
      <c r="U492" s="70"/>
      <c r="V492" s="70"/>
      <c r="W492" s="70"/>
      <c r="X492" s="70"/>
      <c r="Y492" s="70"/>
      <c r="Z492" s="70"/>
      <c r="AA492" s="70"/>
      <c r="AB492" s="70"/>
      <c r="AC492" s="62" t="str">
        <f t="shared" si="157"/>
        <v/>
      </c>
      <c r="AD492" s="62" t="str">
        <f t="shared" si="158"/>
        <v/>
      </c>
      <c r="AE492" s="62" t="str">
        <f t="shared" si="159"/>
        <v/>
      </c>
      <c r="AF492" s="62" t="str">
        <f t="shared" si="160"/>
        <v/>
      </c>
      <c r="AG492" s="62" t="str">
        <f t="shared" si="161"/>
        <v/>
      </c>
      <c r="AH492" s="63" t="str">
        <f>IF(AG492&lt;'Patient Data'!$AS$4,"Labs complete w/in 45 minutes","")</f>
        <v/>
      </c>
      <c r="AI492" s="62" t="str">
        <f t="shared" si="162"/>
        <v/>
      </c>
      <c r="AJ492" s="63" t="str">
        <f>IF(AI492&lt;'Patient Data'!$AU$4,"tPA w/in 60 minutes","")</f>
        <v/>
      </c>
      <c r="AK492" s="63" t="str">
        <f>IF(AY492&lt;'Patient Data'!$AY$4,"tPA w/in 3 hours","")</f>
        <v/>
      </c>
      <c r="AL492" s="63" t="str">
        <f>IF(AR492&lt;'Patient Data'!$AR$4,"LSN within 3.5 hours","")</f>
        <v/>
      </c>
      <c r="AM492" s="63" t="str">
        <f t="shared" si="153"/>
        <v>-0-0-1-25-488</v>
      </c>
      <c r="AR492" s="18" t="str">
        <f t="shared" si="154"/>
        <v/>
      </c>
      <c r="AS492" s="18" t="str">
        <f>IF(L492="","",AG492-'Patient Data'!$AS$4)</f>
        <v/>
      </c>
      <c r="AT492" s="19"/>
      <c r="AU492" s="18" t="str">
        <f>IF(M492="","",AI492-'Patient Data'!$AU$4)</f>
        <v/>
      </c>
      <c r="AW492" s="19"/>
      <c r="AX492" s="18" t="str">
        <f t="shared" si="155"/>
        <v/>
      </c>
      <c r="AY492" s="18" t="str">
        <f t="shared" si="156"/>
        <v/>
      </c>
      <c r="AZ492" s="19"/>
      <c r="BO492" s="62" t="str">
        <f t="shared" si="163"/>
        <v/>
      </c>
      <c r="BP492" s="62" t="str">
        <f t="shared" si="164"/>
        <v/>
      </c>
      <c r="BQ492" s="62" t="str">
        <f t="shared" si="165"/>
        <v/>
      </c>
      <c r="BR492" s="62" t="str">
        <f t="shared" si="166"/>
        <v/>
      </c>
      <c r="BS492" s="62" t="str">
        <f t="shared" si="167"/>
        <v/>
      </c>
      <c r="BT492" s="62" t="str">
        <f t="shared" si="168"/>
        <v/>
      </c>
      <c r="BU492" s="62" t="str">
        <f t="shared" si="169"/>
        <v/>
      </c>
      <c r="BV492" s="62" t="str">
        <f t="shared" si="170"/>
        <v/>
      </c>
      <c r="BW492" s="62" t="str">
        <f t="shared" si="171"/>
        <v/>
      </c>
    </row>
    <row r="493" spans="1:75" s="13" customFormat="1" ht="38.25" customHeight="1" thickBot="1">
      <c r="A493" s="49">
        <f t="shared" si="172"/>
        <v>0</v>
      </c>
      <c r="B493" s="49" t="str">
        <f t="shared" si="173"/>
        <v>1-25</v>
      </c>
      <c r="C493" s="34"/>
      <c r="D493" s="92" t="str">
        <f>$A493&amp;"-"&amp;$B493&amp;"-"&amp;TEXT(ROWS(D$5:D493),"000")</f>
        <v>0-1-25-489</v>
      </c>
      <c r="E493" s="4"/>
      <c r="F493" s="4"/>
      <c r="G493" s="4"/>
      <c r="H493" s="4"/>
      <c r="I493" s="27"/>
      <c r="J493" s="4"/>
      <c r="K493" s="4"/>
      <c r="L493" s="4"/>
      <c r="M493" s="4"/>
      <c r="N493" s="57"/>
      <c r="O493" s="61"/>
      <c r="P493" s="63"/>
      <c r="Q493" s="68"/>
      <c r="R493" s="68"/>
      <c r="S493" s="68"/>
      <c r="T493" s="68"/>
      <c r="U493" s="70"/>
      <c r="V493" s="70"/>
      <c r="W493" s="70"/>
      <c r="X493" s="70"/>
      <c r="Y493" s="70"/>
      <c r="Z493" s="70"/>
      <c r="AA493" s="70"/>
      <c r="AB493" s="70"/>
      <c r="AC493" s="62" t="str">
        <f t="shared" si="157"/>
        <v/>
      </c>
      <c r="AD493" s="62" t="str">
        <f t="shared" si="158"/>
        <v/>
      </c>
      <c r="AE493" s="62" t="str">
        <f t="shared" si="159"/>
        <v/>
      </c>
      <c r="AF493" s="62" t="str">
        <f t="shared" si="160"/>
        <v/>
      </c>
      <c r="AG493" s="62" t="str">
        <f t="shared" si="161"/>
        <v/>
      </c>
      <c r="AH493" s="63" t="str">
        <f>IF(AG493&lt;'Patient Data'!$AS$4,"Labs complete w/in 45 minutes","")</f>
        <v/>
      </c>
      <c r="AI493" s="62" t="str">
        <f t="shared" si="162"/>
        <v/>
      </c>
      <c r="AJ493" s="63" t="str">
        <f>IF(AI493&lt;'Patient Data'!$AU$4,"tPA w/in 60 minutes","")</f>
        <v/>
      </c>
      <c r="AK493" s="63" t="str">
        <f>IF(AY493&lt;'Patient Data'!$AY$4,"tPA w/in 3 hours","")</f>
        <v/>
      </c>
      <c r="AL493" s="63" t="str">
        <f>IF(AR493&lt;'Patient Data'!$AR$4,"LSN within 3.5 hours","")</f>
        <v/>
      </c>
      <c r="AM493" s="63" t="str">
        <f t="shared" si="153"/>
        <v>-0-0-1-25-489</v>
      </c>
      <c r="AR493" s="18" t="str">
        <f t="shared" si="154"/>
        <v/>
      </c>
      <c r="AS493" s="18" t="str">
        <f>IF(L493="","",AG493-'Patient Data'!$AS$4)</f>
        <v/>
      </c>
      <c r="AT493" s="19"/>
      <c r="AU493" s="18" t="str">
        <f>IF(M493="","",AI493-'Patient Data'!$AU$4)</f>
        <v/>
      </c>
      <c r="AW493" s="19"/>
      <c r="AX493" s="18" t="str">
        <f t="shared" si="155"/>
        <v/>
      </c>
      <c r="AY493" s="18" t="str">
        <f t="shared" si="156"/>
        <v/>
      </c>
      <c r="AZ493" s="19"/>
      <c r="BO493" s="62" t="str">
        <f t="shared" si="163"/>
        <v/>
      </c>
      <c r="BP493" s="62" t="str">
        <f t="shared" si="164"/>
        <v/>
      </c>
      <c r="BQ493" s="62" t="str">
        <f t="shared" si="165"/>
        <v/>
      </c>
      <c r="BR493" s="62" t="str">
        <f t="shared" si="166"/>
        <v/>
      </c>
      <c r="BS493" s="62" t="str">
        <f t="shared" si="167"/>
        <v/>
      </c>
      <c r="BT493" s="62" t="str">
        <f t="shared" si="168"/>
        <v/>
      </c>
      <c r="BU493" s="62" t="str">
        <f t="shared" si="169"/>
        <v/>
      </c>
      <c r="BV493" s="62" t="str">
        <f t="shared" si="170"/>
        <v/>
      </c>
      <c r="BW493" s="62" t="str">
        <f t="shared" si="171"/>
        <v/>
      </c>
    </row>
    <row r="494" spans="1:75" s="13" customFormat="1" ht="38.25" customHeight="1" thickBot="1">
      <c r="A494" s="49">
        <f t="shared" si="172"/>
        <v>0</v>
      </c>
      <c r="B494" s="49" t="str">
        <f t="shared" si="173"/>
        <v>1-25</v>
      </c>
      <c r="C494" s="34"/>
      <c r="D494" s="92" t="str">
        <f>$A494&amp;"-"&amp;$B494&amp;"-"&amp;TEXT(ROWS(D$5:D494),"000")</f>
        <v>0-1-25-490</v>
      </c>
      <c r="E494" s="4"/>
      <c r="F494" s="4"/>
      <c r="G494" s="4"/>
      <c r="H494" s="4"/>
      <c r="I494" s="27"/>
      <c r="J494" s="4"/>
      <c r="K494" s="4"/>
      <c r="L494" s="4"/>
      <c r="M494" s="4"/>
      <c r="N494" s="57"/>
      <c r="O494" s="61"/>
      <c r="P494" s="63"/>
      <c r="Q494" s="68"/>
      <c r="R494" s="68"/>
      <c r="S494" s="68"/>
      <c r="T494" s="68"/>
      <c r="U494" s="70"/>
      <c r="V494" s="70"/>
      <c r="W494" s="70"/>
      <c r="X494" s="70"/>
      <c r="Y494" s="70"/>
      <c r="Z494" s="70"/>
      <c r="AA494" s="70"/>
      <c r="AB494" s="70"/>
      <c r="AC494" s="62" t="str">
        <f t="shared" si="157"/>
        <v/>
      </c>
      <c r="AD494" s="62" t="str">
        <f t="shared" si="158"/>
        <v/>
      </c>
      <c r="AE494" s="62" t="str">
        <f t="shared" si="159"/>
        <v/>
      </c>
      <c r="AF494" s="62" t="str">
        <f t="shared" si="160"/>
        <v/>
      </c>
      <c r="AG494" s="62" t="str">
        <f t="shared" si="161"/>
        <v/>
      </c>
      <c r="AH494" s="63" t="str">
        <f>IF(AG494&lt;'Patient Data'!$AS$4,"Labs complete w/in 45 minutes","")</f>
        <v/>
      </c>
      <c r="AI494" s="62" t="str">
        <f t="shared" si="162"/>
        <v/>
      </c>
      <c r="AJ494" s="63" t="str">
        <f>IF(AI494&lt;'Patient Data'!$AU$4,"tPA w/in 60 minutes","")</f>
        <v/>
      </c>
      <c r="AK494" s="63" t="str">
        <f>IF(AY494&lt;'Patient Data'!$AY$4,"tPA w/in 3 hours","")</f>
        <v/>
      </c>
      <c r="AL494" s="63" t="str">
        <f>IF(AR494&lt;'Patient Data'!$AR$4,"LSN within 3.5 hours","")</f>
        <v/>
      </c>
      <c r="AM494" s="63" t="str">
        <f t="shared" si="153"/>
        <v>-0-0-1-25-490</v>
      </c>
      <c r="AR494" s="18" t="str">
        <f t="shared" si="154"/>
        <v/>
      </c>
      <c r="AS494" s="18" t="str">
        <f>IF(L494="","",AG494-'Patient Data'!$AS$4)</f>
        <v/>
      </c>
      <c r="AT494" s="19"/>
      <c r="AU494" s="18" t="str">
        <f>IF(M494="","",AI494-'Patient Data'!$AU$4)</f>
        <v/>
      </c>
      <c r="AW494" s="19"/>
      <c r="AX494" s="18" t="str">
        <f t="shared" si="155"/>
        <v/>
      </c>
      <c r="AY494" s="18" t="str">
        <f t="shared" si="156"/>
        <v/>
      </c>
      <c r="AZ494" s="19"/>
      <c r="BO494" s="62" t="str">
        <f t="shared" si="163"/>
        <v/>
      </c>
      <c r="BP494" s="62" t="str">
        <f t="shared" si="164"/>
        <v/>
      </c>
      <c r="BQ494" s="62" t="str">
        <f t="shared" si="165"/>
        <v/>
      </c>
      <c r="BR494" s="62" t="str">
        <f t="shared" si="166"/>
        <v/>
      </c>
      <c r="BS494" s="62" t="str">
        <f t="shared" si="167"/>
        <v/>
      </c>
      <c r="BT494" s="62" t="str">
        <f t="shared" si="168"/>
        <v/>
      </c>
      <c r="BU494" s="62" t="str">
        <f t="shared" si="169"/>
        <v/>
      </c>
      <c r="BV494" s="62" t="str">
        <f t="shared" si="170"/>
        <v/>
      </c>
      <c r="BW494" s="62" t="str">
        <f t="shared" si="171"/>
        <v/>
      </c>
    </row>
    <row r="495" spans="1:75" s="13" customFormat="1" ht="38.25" customHeight="1" thickBot="1">
      <c r="A495" s="49">
        <f t="shared" si="172"/>
        <v>0</v>
      </c>
      <c r="B495" s="49" t="str">
        <f t="shared" si="173"/>
        <v>1-25</v>
      </c>
      <c r="C495" s="34"/>
      <c r="D495" s="92" t="str">
        <f>$A495&amp;"-"&amp;$B495&amp;"-"&amp;TEXT(ROWS(D$5:D495),"000")</f>
        <v>0-1-25-491</v>
      </c>
      <c r="E495" s="4"/>
      <c r="F495" s="4"/>
      <c r="G495" s="4"/>
      <c r="H495" s="4"/>
      <c r="I495" s="27"/>
      <c r="J495" s="4"/>
      <c r="K495" s="4"/>
      <c r="L495" s="4"/>
      <c r="M495" s="4"/>
      <c r="N495" s="57"/>
      <c r="O495" s="61"/>
      <c r="P495" s="63"/>
      <c r="Q495" s="68"/>
      <c r="R495" s="68"/>
      <c r="S495" s="68"/>
      <c r="T495" s="68"/>
      <c r="U495" s="70"/>
      <c r="V495" s="70"/>
      <c r="W495" s="70"/>
      <c r="X495" s="70"/>
      <c r="Y495" s="70"/>
      <c r="Z495" s="70"/>
      <c r="AA495" s="70"/>
      <c r="AB495" s="70"/>
      <c r="AC495" s="62" t="str">
        <f t="shared" si="157"/>
        <v/>
      </c>
      <c r="AD495" s="62" t="str">
        <f t="shared" si="158"/>
        <v/>
      </c>
      <c r="AE495" s="62" t="str">
        <f t="shared" si="159"/>
        <v/>
      </c>
      <c r="AF495" s="62" t="str">
        <f t="shared" si="160"/>
        <v/>
      </c>
      <c r="AG495" s="62" t="str">
        <f t="shared" si="161"/>
        <v/>
      </c>
      <c r="AH495" s="63" t="str">
        <f>IF(AG495&lt;'Patient Data'!$AS$4,"Labs complete w/in 45 minutes","")</f>
        <v/>
      </c>
      <c r="AI495" s="62" t="str">
        <f t="shared" si="162"/>
        <v/>
      </c>
      <c r="AJ495" s="63" t="str">
        <f>IF(AI495&lt;'Patient Data'!$AU$4,"tPA w/in 60 minutes","")</f>
        <v/>
      </c>
      <c r="AK495" s="63" t="str">
        <f>IF(AY495&lt;'Patient Data'!$AY$4,"tPA w/in 3 hours","")</f>
        <v/>
      </c>
      <c r="AL495" s="63" t="str">
        <f>IF(AR495&lt;'Patient Data'!$AR$4,"LSN within 3.5 hours","")</f>
        <v/>
      </c>
      <c r="AM495" s="63" t="str">
        <f t="shared" si="153"/>
        <v>-0-0-1-25-491</v>
      </c>
      <c r="AR495" s="18" t="str">
        <f t="shared" si="154"/>
        <v/>
      </c>
      <c r="AS495" s="18" t="str">
        <f>IF(L495="","",AG495-'Patient Data'!$AS$4)</f>
        <v/>
      </c>
      <c r="AT495" s="19"/>
      <c r="AU495" s="18" t="str">
        <f>IF(M495="","",AI495-'Patient Data'!$AU$4)</f>
        <v/>
      </c>
      <c r="AW495" s="19"/>
      <c r="AX495" s="18" t="str">
        <f t="shared" si="155"/>
        <v/>
      </c>
      <c r="AY495" s="18" t="str">
        <f t="shared" si="156"/>
        <v/>
      </c>
      <c r="AZ495" s="19"/>
      <c r="BO495" s="62" t="str">
        <f t="shared" si="163"/>
        <v/>
      </c>
      <c r="BP495" s="62" t="str">
        <f t="shared" si="164"/>
        <v/>
      </c>
      <c r="BQ495" s="62" t="str">
        <f t="shared" si="165"/>
        <v/>
      </c>
      <c r="BR495" s="62" t="str">
        <f t="shared" si="166"/>
        <v/>
      </c>
      <c r="BS495" s="62" t="str">
        <f t="shared" si="167"/>
        <v/>
      </c>
      <c r="BT495" s="62" t="str">
        <f t="shared" si="168"/>
        <v/>
      </c>
      <c r="BU495" s="62" t="str">
        <f t="shared" si="169"/>
        <v/>
      </c>
      <c r="BV495" s="62" t="str">
        <f t="shared" si="170"/>
        <v/>
      </c>
      <c r="BW495" s="62" t="str">
        <f t="shared" si="171"/>
        <v/>
      </c>
    </row>
    <row r="496" spans="1:75" s="13" customFormat="1" ht="38.25" customHeight="1" thickBot="1">
      <c r="A496" s="49">
        <f t="shared" si="172"/>
        <v>0</v>
      </c>
      <c r="B496" s="49" t="str">
        <f t="shared" si="173"/>
        <v>1-25</v>
      </c>
      <c r="C496" s="34"/>
      <c r="D496" s="92" t="str">
        <f>$A496&amp;"-"&amp;$B496&amp;"-"&amp;TEXT(ROWS(D$5:D496),"000")</f>
        <v>0-1-25-492</v>
      </c>
      <c r="E496" s="4"/>
      <c r="F496" s="4"/>
      <c r="G496" s="4"/>
      <c r="H496" s="4"/>
      <c r="I496" s="27"/>
      <c r="J496" s="4"/>
      <c r="K496" s="4"/>
      <c r="L496" s="4"/>
      <c r="M496" s="4"/>
      <c r="N496" s="57"/>
      <c r="O496" s="61"/>
      <c r="P496" s="63"/>
      <c r="Q496" s="68"/>
      <c r="R496" s="68"/>
      <c r="S496" s="68"/>
      <c r="T496" s="68"/>
      <c r="U496" s="70"/>
      <c r="V496" s="70"/>
      <c r="W496" s="70"/>
      <c r="X496" s="70"/>
      <c r="Y496" s="70"/>
      <c r="Z496" s="70"/>
      <c r="AA496" s="70"/>
      <c r="AB496" s="70"/>
      <c r="AC496" s="62" t="str">
        <f t="shared" si="157"/>
        <v/>
      </c>
      <c r="AD496" s="62" t="str">
        <f t="shared" si="158"/>
        <v/>
      </c>
      <c r="AE496" s="62" t="str">
        <f t="shared" si="159"/>
        <v/>
      </c>
      <c r="AF496" s="62" t="str">
        <f t="shared" si="160"/>
        <v/>
      </c>
      <c r="AG496" s="62" t="str">
        <f t="shared" si="161"/>
        <v/>
      </c>
      <c r="AH496" s="63" t="str">
        <f>IF(AG496&lt;'Patient Data'!$AS$4,"Labs complete w/in 45 minutes","")</f>
        <v/>
      </c>
      <c r="AI496" s="62" t="str">
        <f t="shared" si="162"/>
        <v/>
      </c>
      <c r="AJ496" s="63" t="str">
        <f>IF(AI496&lt;'Patient Data'!$AU$4,"tPA w/in 60 minutes","")</f>
        <v/>
      </c>
      <c r="AK496" s="63" t="str">
        <f>IF(AY496&lt;'Patient Data'!$AY$4,"tPA w/in 3 hours","")</f>
        <v/>
      </c>
      <c r="AL496" s="63" t="str">
        <f>IF(AR496&lt;'Patient Data'!$AR$4,"LSN within 3.5 hours","")</f>
        <v/>
      </c>
      <c r="AM496" s="63" t="str">
        <f t="shared" si="153"/>
        <v>-0-0-1-25-492</v>
      </c>
      <c r="AR496" s="18" t="str">
        <f t="shared" si="154"/>
        <v/>
      </c>
      <c r="AS496" s="18" t="str">
        <f>IF(L496="","",AG496-'Patient Data'!$AS$4)</f>
        <v/>
      </c>
      <c r="AT496" s="19"/>
      <c r="AU496" s="18" t="str">
        <f>IF(M496="","",AI496-'Patient Data'!$AU$4)</f>
        <v/>
      </c>
      <c r="AW496" s="19"/>
      <c r="AX496" s="18" t="str">
        <f t="shared" si="155"/>
        <v/>
      </c>
      <c r="AY496" s="18" t="str">
        <f t="shared" si="156"/>
        <v/>
      </c>
      <c r="AZ496" s="19"/>
      <c r="BO496" s="62" t="str">
        <f t="shared" si="163"/>
        <v/>
      </c>
      <c r="BP496" s="62" t="str">
        <f t="shared" si="164"/>
        <v/>
      </c>
      <c r="BQ496" s="62" t="str">
        <f t="shared" si="165"/>
        <v/>
      </c>
      <c r="BR496" s="62" t="str">
        <f t="shared" si="166"/>
        <v/>
      </c>
      <c r="BS496" s="62" t="str">
        <f t="shared" si="167"/>
        <v/>
      </c>
      <c r="BT496" s="62" t="str">
        <f t="shared" si="168"/>
        <v/>
      </c>
      <c r="BU496" s="62" t="str">
        <f t="shared" si="169"/>
        <v/>
      </c>
      <c r="BV496" s="62" t="str">
        <f t="shared" si="170"/>
        <v/>
      </c>
      <c r="BW496" s="62" t="str">
        <f t="shared" si="171"/>
        <v/>
      </c>
    </row>
    <row r="497" spans="1:75" s="13" customFormat="1" ht="38.25" customHeight="1" thickBot="1">
      <c r="A497" s="49">
        <f t="shared" si="172"/>
        <v>0</v>
      </c>
      <c r="B497" s="49" t="str">
        <f t="shared" si="173"/>
        <v>1-25</v>
      </c>
      <c r="C497" s="34"/>
      <c r="D497" s="92" t="str">
        <f>$A497&amp;"-"&amp;$B497&amp;"-"&amp;TEXT(ROWS(D$5:D497),"000")</f>
        <v>0-1-25-493</v>
      </c>
      <c r="E497" s="4"/>
      <c r="F497" s="4"/>
      <c r="G497" s="4"/>
      <c r="H497" s="4"/>
      <c r="I497" s="27"/>
      <c r="J497" s="4"/>
      <c r="K497" s="4"/>
      <c r="L497" s="4"/>
      <c r="M497" s="4"/>
      <c r="N497" s="57"/>
      <c r="O497" s="61"/>
      <c r="P497" s="63"/>
      <c r="Q497" s="68"/>
      <c r="R497" s="68"/>
      <c r="S497" s="68"/>
      <c r="T497" s="68"/>
      <c r="U497" s="70"/>
      <c r="V497" s="70"/>
      <c r="W497" s="70"/>
      <c r="X497" s="70"/>
      <c r="Y497" s="70"/>
      <c r="Z497" s="70"/>
      <c r="AA497" s="70"/>
      <c r="AB497" s="70"/>
      <c r="AC497" s="62" t="str">
        <f t="shared" si="157"/>
        <v/>
      </c>
      <c r="AD497" s="62" t="str">
        <f t="shared" si="158"/>
        <v/>
      </c>
      <c r="AE497" s="62" t="str">
        <f t="shared" si="159"/>
        <v/>
      </c>
      <c r="AF497" s="62" t="str">
        <f t="shared" si="160"/>
        <v/>
      </c>
      <c r="AG497" s="62" t="str">
        <f t="shared" si="161"/>
        <v/>
      </c>
      <c r="AH497" s="63" t="str">
        <f>IF(AG497&lt;'Patient Data'!$AS$4,"Labs complete w/in 45 minutes","")</f>
        <v/>
      </c>
      <c r="AI497" s="62" t="str">
        <f t="shared" si="162"/>
        <v/>
      </c>
      <c r="AJ497" s="63" t="str">
        <f>IF(AI497&lt;'Patient Data'!$AU$4,"tPA w/in 60 minutes","")</f>
        <v/>
      </c>
      <c r="AK497" s="63" t="str">
        <f>IF(AY497&lt;'Patient Data'!$AY$4,"tPA w/in 3 hours","")</f>
        <v/>
      </c>
      <c r="AL497" s="63" t="str">
        <f>IF(AR497&lt;'Patient Data'!$AR$4,"LSN within 3.5 hours","")</f>
        <v/>
      </c>
      <c r="AM497" s="63" t="str">
        <f t="shared" si="153"/>
        <v>-0-0-1-25-493</v>
      </c>
      <c r="AR497" s="18" t="str">
        <f t="shared" si="154"/>
        <v/>
      </c>
      <c r="AS497" s="18" t="str">
        <f>IF(L497="","",AG497-'Patient Data'!$AS$4)</f>
        <v/>
      </c>
      <c r="AT497" s="19"/>
      <c r="AU497" s="18" t="str">
        <f>IF(M497="","",AI497-'Patient Data'!$AU$4)</f>
        <v/>
      </c>
      <c r="AW497" s="19"/>
      <c r="AX497" s="18" t="str">
        <f t="shared" si="155"/>
        <v/>
      </c>
      <c r="AY497" s="18" t="str">
        <f t="shared" si="156"/>
        <v/>
      </c>
      <c r="AZ497" s="19"/>
      <c r="BO497" s="62" t="str">
        <f t="shared" si="163"/>
        <v/>
      </c>
      <c r="BP497" s="62" t="str">
        <f t="shared" si="164"/>
        <v/>
      </c>
      <c r="BQ497" s="62" t="str">
        <f t="shared" si="165"/>
        <v/>
      </c>
      <c r="BR497" s="62" t="str">
        <f t="shared" si="166"/>
        <v/>
      </c>
      <c r="BS497" s="62" t="str">
        <f t="shared" si="167"/>
        <v/>
      </c>
      <c r="BT497" s="62" t="str">
        <f t="shared" si="168"/>
        <v/>
      </c>
      <c r="BU497" s="62" t="str">
        <f t="shared" si="169"/>
        <v/>
      </c>
      <c r="BV497" s="62" t="str">
        <f t="shared" si="170"/>
        <v/>
      </c>
      <c r="BW497" s="62" t="str">
        <f t="shared" si="171"/>
        <v/>
      </c>
    </row>
    <row r="498" spans="1:75" s="13" customFormat="1" ht="38.25" customHeight="1" thickBot="1">
      <c r="A498" s="49">
        <f t="shared" si="172"/>
        <v>0</v>
      </c>
      <c r="B498" s="49" t="str">
        <f t="shared" si="173"/>
        <v>1-25</v>
      </c>
      <c r="C498" s="34"/>
      <c r="D498" s="92" t="str">
        <f>$A498&amp;"-"&amp;$B498&amp;"-"&amp;TEXT(ROWS(D$5:D498),"000")</f>
        <v>0-1-25-494</v>
      </c>
      <c r="E498" s="4"/>
      <c r="F498" s="4"/>
      <c r="G498" s="4"/>
      <c r="H498" s="4"/>
      <c r="I498" s="27"/>
      <c r="J498" s="4"/>
      <c r="K498" s="4"/>
      <c r="L498" s="4"/>
      <c r="M498" s="4"/>
      <c r="N498" s="57"/>
      <c r="O498" s="61"/>
      <c r="P498" s="63"/>
      <c r="Q498" s="68"/>
      <c r="R498" s="68"/>
      <c r="S498" s="68"/>
      <c r="T498" s="68"/>
      <c r="U498" s="70"/>
      <c r="V498" s="70"/>
      <c r="W498" s="70"/>
      <c r="X498" s="70"/>
      <c r="Y498" s="70"/>
      <c r="Z498" s="70"/>
      <c r="AA498" s="70"/>
      <c r="AB498" s="70"/>
      <c r="AC498" s="62" t="str">
        <f t="shared" si="157"/>
        <v/>
      </c>
      <c r="AD498" s="62" t="str">
        <f t="shared" si="158"/>
        <v/>
      </c>
      <c r="AE498" s="62" t="str">
        <f t="shared" si="159"/>
        <v/>
      </c>
      <c r="AF498" s="62" t="str">
        <f t="shared" si="160"/>
        <v/>
      </c>
      <c r="AG498" s="62" t="str">
        <f t="shared" si="161"/>
        <v/>
      </c>
      <c r="AH498" s="63" t="str">
        <f>IF(AG498&lt;'Patient Data'!$AS$4,"Labs complete w/in 45 minutes","")</f>
        <v/>
      </c>
      <c r="AI498" s="62" t="str">
        <f t="shared" si="162"/>
        <v/>
      </c>
      <c r="AJ498" s="63" t="str">
        <f>IF(AI498&lt;'Patient Data'!$AU$4,"tPA w/in 60 minutes","")</f>
        <v/>
      </c>
      <c r="AK498" s="63" t="str">
        <f>IF(AY498&lt;'Patient Data'!$AY$4,"tPA w/in 3 hours","")</f>
        <v/>
      </c>
      <c r="AL498" s="63" t="str">
        <f>IF(AR498&lt;'Patient Data'!$AR$4,"LSN within 3.5 hours","")</f>
        <v/>
      </c>
      <c r="AM498" s="63" t="str">
        <f t="shared" si="153"/>
        <v>-0-0-1-25-494</v>
      </c>
      <c r="AR498" s="18" t="str">
        <f t="shared" si="154"/>
        <v/>
      </c>
      <c r="AS498" s="18" t="str">
        <f>IF(L498="","",AG498-'Patient Data'!$AS$4)</f>
        <v/>
      </c>
      <c r="AT498" s="19"/>
      <c r="AU498" s="18" t="str">
        <f>IF(M498="","",AI498-'Patient Data'!$AU$4)</f>
        <v/>
      </c>
      <c r="AW498" s="19"/>
      <c r="AX498" s="18" t="str">
        <f t="shared" si="155"/>
        <v/>
      </c>
      <c r="AY498" s="18" t="str">
        <f t="shared" si="156"/>
        <v/>
      </c>
      <c r="AZ498" s="19"/>
      <c r="BO498" s="62" t="str">
        <f t="shared" si="163"/>
        <v/>
      </c>
      <c r="BP498" s="62" t="str">
        <f t="shared" si="164"/>
        <v/>
      </c>
      <c r="BQ498" s="62" t="str">
        <f t="shared" si="165"/>
        <v/>
      </c>
      <c r="BR498" s="62" t="str">
        <f t="shared" si="166"/>
        <v/>
      </c>
      <c r="BS498" s="62" t="str">
        <f t="shared" si="167"/>
        <v/>
      </c>
      <c r="BT498" s="62" t="str">
        <f t="shared" si="168"/>
        <v/>
      </c>
      <c r="BU498" s="62" t="str">
        <f t="shared" si="169"/>
        <v/>
      </c>
      <c r="BV498" s="62" t="str">
        <f t="shared" si="170"/>
        <v/>
      </c>
      <c r="BW498" s="62" t="str">
        <f t="shared" si="171"/>
        <v/>
      </c>
    </row>
    <row r="499" spans="1:75" s="13" customFormat="1" ht="38.25" customHeight="1" thickBot="1">
      <c r="A499" s="49">
        <f t="shared" si="172"/>
        <v>0</v>
      </c>
      <c r="B499" s="49" t="str">
        <f t="shared" si="173"/>
        <v>1-25</v>
      </c>
      <c r="C499" s="34"/>
      <c r="D499" s="92" t="str">
        <f>$A499&amp;"-"&amp;$B499&amp;"-"&amp;TEXT(ROWS(D$5:D499),"000")</f>
        <v>0-1-25-495</v>
      </c>
      <c r="E499" s="4"/>
      <c r="F499" s="4"/>
      <c r="G499" s="4"/>
      <c r="H499" s="4"/>
      <c r="I499" s="27"/>
      <c r="J499" s="4"/>
      <c r="K499" s="4"/>
      <c r="L499" s="4"/>
      <c r="M499" s="4"/>
      <c r="N499" s="57"/>
      <c r="O499" s="61"/>
      <c r="P499" s="63"/>
      <c r="Q499" s="68"/>
      <c r="R499" s="68"/>
      <c r="S499" s="68"/>
      <c r="T499" s="68"/>
      <c r="U499" s="70"/>
      <c r="V499" s="70"/>
      <c r="W499" s="70"/>
      <c r="X499" s="70"/>
      <c r="Y499" s="70"/>
      <c r="Z499" s="70"/>
      <c r="AA499" s="70"/>
      <c r="AB499" s="70"/>
      <c r="AC499" s="62" t="str">
        <f t="shared" si="157"/>
        <v/>
      </c>
      <c r="AD499" s="62" t="str">
        <f t="shared" si="158"/>
        <v/>
      </c>
      <c r="AE499" s="62" t="str">
        <f t="shared" si="159"/>
        <v/>
      </c>
      <c r="AF499" s="62" t="str">
        <f t="shared" si="160"/>
        <v/>
      </c>
      <c r="AG499" s="62" t="str">
        <f t="shared" si="161"/>
        <v/>
      </c>
      <c r="AH499" s="63" t="str">
        <f>IF(AG499&lt;'Patient Data'!$AS$4,"Labs complete w/in 45 minutes","")</f>
        <v/>
      </c>
      <c r="AI499" s="62" t="str">
        <f t="shared" si="162"/>
        <v/>
      </c>
      <c r="AJ499" s="63" t="str">
        <f>IF(AI499&lt;'Patient Data'!$AU$4,"tPA w/in 60 minutes","")</f>
        <v/>
      </c>
      <c r="AK499" s="63" t="str">
        <f>IF(AY499&lt;'Patient Data'!$AY$4,"tPA w/in 3 hours","")</f>
        <v/>
      </c>
      <c r="AL499" s="63" t="str">
        <f>IF(AR499&lt;'Patient Data'!$AR$4,"LSN within 3.5 hours","")</f>
        <v/>
      </c>
      <c r="AM499" s="63" t="str">
        <f t="shared" si="153"/>
        <v>-0-0-1-25-495</v>
      </c>
      <c r="AR499" s="18" t="str">
        <f t="shared" si="154"/>
        <v/>
      </c>
      <c r="AS499" s="18" t="str">
        <f>IF(L499="","",AG499-'Patient Data'!$AS$4)</f>
        <v/>
      </c>
      <c r="AT499" s="19"/>
      <c r="AU499" s="18" t="str">
        <f>IF(M499="","",AI499-'Patient Data'!$AU$4)</f>
        <v/>
      </c>
      <c r="AW499" s="19"/>
      <c r="AX499" s="18" t="str">
        <f t="shared" si="155"/>
        <v/>
      </c>
      <c r="AY499" s="18" t="str">
        <f t="shared" si="156"/>
        <v/>
      </c>
      <c r="AZ499" s="19"/>
      <c r="BO499" s="62" t="str">
        <f t="shared" si="163"/>
        <v/>
      </c>
      <c r="BP499" s="62" t="str">
        <f t="shared" si="164"/>
        <v/>
      </c>
      <c r="BQ499" s="62" t="str">
        <f t="shared" si="165"/>
        <v/>
      </c>
      <c r="BR499" s="62" t="str">
        <f t="shared" si="166"/>
        <v/>
      </c>
      <c r="BS499" s="62" t="str">
        <f t="shared" si="167"/>
        <v/>
      </c>
      <c r="BT499" s="62" t="str">
        <f t="shared" si="168"/>
        <v/>
      </c>
      <c r="BU499" s="62" t="str">
        <f t="shared" si="169"/>
        <v/>
      </c>
      <c r="BV499" s="62" t="str">
        <f t="shared" si="170"/>
        <v/>
      </c>
      <c r="BW499" s="62" t="str">
        <f t="shared" si="171"/>
        <v/>
      </c>
    </row>
    <row r="500" spans="1:75" s="13" customFormat="1" ht="38.25" customHeight="1" thickBot="1">
      <c r="A500" s="49">
        <f t="shared" si="172"/>
        <v>0</v>
      </c>
      <c r="B500" s="49" t="str">
        <f t="shared" si="173"/>
        <v>1-25</v>
      </c>
      <c r="C500" s="34"/>
      <c r="D500" s="92" t="str">
        <f>$A500&amp;"-"&amp;$B500&amp;"-"&amp;TEXT(ROWS(D$5:D500),"000")</f>
        <v>0-1-25-496</v>
      </c>
      <c r="E500" s="4"/>
      <c r="F500" s="4"/>
      <c r="G500" s="4"/>
      <c r="H500" s="4"/>
      <c r="I500" s="27"/>
      <c r="J500" s="4"/>
      <c r="K500" s="4"/>
      <c r="L500" s="4"/>
      <c r="M500" s="4"/>
      <c r="N500" s="57"/>
      <c r="O500" s="61"/>
      <c r="P500" s="63"/>
      <c r="Q500" s="68"/>
      <c r="R500" s="68"/>
      <c r="S500" s="68"/>
      <c r="T500" s="68"/>
      <c r="U500" s="70"/>
      <c r="V500" s="70"/>
      <c r="W500" s="70"/>
      <c r="X500" s="70"/>
      <c r="Y500" s="70"/>
      <c r="Z500" s="70"/>
      <c r="AA500" s="70"/>
      <c r="AB500" s="70"/>
      <c r="AC500" s="62" t="str">
        <f t="shared" si="157"/>
        <v/>
      </c>
      <c r="AD500" s="62" t="str">
        <f t="shared" si="158"/>
        <v/>
      </c>
      <c r="AE500" s="62" t="str">
        <f t="shared" si="159"/>
        <v/>
      </c>
      <c r="AF500" s="62" t="str">
        <f t="shared" si="160"/>
        <v/>
      </c>
      <c r="AG500" s="62" t="str">
        <f t="shared" si="161"/>
        <v/>
      </c>
      <c r="AH500" s="63" t="str">
        <f>IF(AG500&lt;'Patient Data'!$AS$4,"Labs complete w/in 45 minutes","")</f>
        <v/>
      </c>
      <c r="AI500" s="62" t="str">
        <f t="shared" si="162"/>
        <v/>
      </c>
      <c r="AJ500" s="63" t="str">
        <f>IF(AI500&lt;'Patient Data'!$AU$4,"tPA w/in 60 minutes","")</f>
        <v/>
      </c>
      <c r="AK500" s="63" t="str">
        <f>IF(AY500&lt;'Patient Data'!$AY$4,"tPA w/in 3 hours","")</f>
        <v/>
      </c>
      <c r="AL500" s="63" t="str">
        <f>IF(AR500&lt;'Patient Data'!$AR$4,"LSN within 3.5 hours","")</f>
        <v/>
      </c>
      <c r="AM500" s="63" t="str">
        <f t="shared" si="153"/>
        <v>-0-0-1-25-496</v>
      </c>
      <c r="AR500" s="18" t="str">
        <f t="shared" si="154"/>
        <v/>
      </c>
      <c r="AS500" s="18" t="str">
        <f>IF(L500="","",AG500-'Patient Data'!$AS$4)</f>
        <v/>
      </c>
      <c r="AT500" s="19"/>
      <c r="AU500" s="18" t="str">
        <f>IF(M500="","",AI500-'Patient Data'!$AU$4)</f>
        <v/>
      </c>
      <c r="AW500" s="19"/>
      <c r="AX500" s="18" t="str">
        <f t="shared" si="155"/>
        <v/>
      </c>
      <c r="AY500" s="18" t="str">
        <f t="shared" si="156"/>
        <v/>
      </c>
      <c r="AZ500" s="19"/>
      <c r="BO500" s="62" t="str">
        <f t="shared" si="163"/>
        <v/>
      </c>
      <c r="BP500" s="62" t="str">
        <f t="shared" si="164"/>
        <v/>
      </c>
      <c r="BQ500" s="62" t="str">
        <f t="shared" si="165"/>
        <v/>
      </c>
      <c r="BR500" s="62" t="str">
        <f t="shared" si="166"/>
        <v/>
      </c>
      <c r="BS500" s="62" t="str">
        <f t="shared" si="167"/>
        <v/>
      </c>
      <c r="BT500" s="62" t="str">
        <f t="shared" si="168"/>
        <v/>
      </c>
      <c r="BU500" s="62" t="str">
        <f t="shared" si="169"/>
        <v/>
      </c>
      <c r="BV500" s="62" t="str">
        <f t="shared" si="170"/>
        <v/>
      </c>
      <c r="BW500" s="62" t="str">
        <f t="shared" si="171"/>
        <v/>
      </c>
    </row>
    <row r="501" spans="1:75" s="13" customFormat="1" ht="38.25" customHeight="1" thickBot="1">
      <c r="A501" s="49">
        <f t="shared" si="172"/>
        <v>0</v>
      </c>
      <c r="B501" s="49" t="str">
        <f t="shared" si="173"/>
        <v>1-25</v>
      </c>
      <c r="C501" s="34"/>
      <c r="D501" s="92" t="str">
        <f>$A501&amp;"-"&amp;$B501&amp;"-"&amp;TEXT(ROWS(D$5:D501),"000")</f>
        <v>0-1-25-497</v>
      </c>
      <c r="E501" s="4"/>
      <c r="F501" s="4"/>
      <c r="G501" s="4"/>
      <c r="H501" s="4"/>
      <c r="I501" s="27"/>
      <c r="J501" s="4"/>
      <c r="K501" s="4"/>
      <c r="L501" s="4"/>
      <c r="M501" s="4"/>
      <c r="N501" s="57"/>
      <c r="O501" s="61"/>
      <c r="P501" s="63"/>
      <c r="Q501" s="68"/>
      <c r="R501" s="68"/>
      <c r="S501" s="68"/>
      <c r="T501" s="68"/>
      <c r="U501" s="70"/>
      <c r="V501" s="70"/>
      <c r="W501" s="70"/>
      <c r="X501" s="70"/>
      <c r="Y501" s="70"/>
      <c r="Z501" s="70"/>
      <c r="AA501" s="70"/>
      <c r="AB501" s="70"/>
      <c r="AC501" s="62" t="str">
        <f t="shared" si="157"/>
        <v/>
      </c>
      <c r="AD501" s="62" t="str">
        <f t="shared" si="158"/>
        <v/>
      </c>
      <c r="AE501" s="62" t="str">
        <f t="shared" si="159"/>
        <v/>
      </c>
      <c r="AF501" s="62" t="str">
        <f t="shared" si="160"/>
        <v/>
      </c>
      <c r="AG501" s="62" t="str">
        <f t="shared" si="161"/>
        <v/>
      </c>
      <c r="AH501" s="63" t="str">
        <f>IF(AG501&lt;'Patient Data'!$AS$4,"Labs complete w/in 45 minutes","")</f>
        <v/>
      </c>
      <c r="AI501" s="62" t="str">
        <f t="shared" si="162"/>
        <v/>
      </c>
      <c r="AJ501" s="63" t="str">
        <f>IF(AI501&lt;'Patient Data'!$AU$4,"tPA w/in 60 minutes","")</f>
        <v/>
      </c>
      <c r="AK501" s="63" t="str">
        <f>IF(AY501&lt;'Patient Data'!$AY$4,"tPA w/in 3 hours","")</f>
        <v/>
      </c>
      <c r="AL501" s="63" t="str">
        <f>IF(AR501&lt;'Patient Data'!$AR$4,"LSN within 3.5 hours","")</f>
        <v/>
      </c>
      <c r="AM501" s="63" t="str">
        <f t="shared" si="153"/>
        <v>-0-0-1-25-497</v>
      </c>
      <c r="AR501" s="18" t="str">
        <f t="shared" si="154"/>
        <v/>
      </c>
      <c r="AS501" s="18" t="str">
        <f>IF(L501="","",AG501-'Patient Data'!$AS$4)</f>
        <v/>
      </c>
      <c r="AT501" s="19"/>
      <c r="AU501" s="18" t="str">
        <f>IF(M501="","",AI501-'Patient Data'!$AU$4)</f>
        <v/>
      </c>
      <c r="AW501" s="19"/>
      <c r="AX501" s="18" t="str">
        <f t="shared" si="155"/>
        <v/>
      </c>
      <c r="AY501" s="18" t="str">
        <f t="shared" si="156"/>
        <v/>
      </c>
      <c r="AZ501" s="19"/>
      <c r="BO501" s="62" t="str">
        <f t="shared" si="163"/>
        <v/>
      </c>
      <c r="BP501" s="62" t="str">
        <f t="shared" si="164"/>
        <v/>
      </c>
      <c r="BQ501" s="62" t="str">
        <f t="shared" si="165"/>
        <v/>
      </c>
      <c r="BR501" s="62" t="str">
        <f t="shared" si="166"/>
        <v/>
      </c>
      <c r="BS501" s="62" t="str">
        <f t="shared" si="167"/>
        <v/>
      </c>
      <c r="BT501" s="62" t="str">
        <f t="shared" si="168"/>
        <v/>
      </c>
      <c r="BU501" s="62" t="str">
        <f t="shared" si="169"/>
        <v/>
      </c>
      <c r="BV501" s="62" t="str">
        <f t="shared" si="170"/>
        <v/>
      </c>
      <c r="BW501" s="62" t="str">
        <f t="shared" si="171"/>
        <v/>
      </c>
    </row>
    <row r="502" spans="1:75" s="13" customFormat="1" ht="38.25" customHeight="1" thickBot="1">
      <c r="A502" s="49">
        <f t="shared" si="172"/>
        <v>0</v>
      </c>
      <c r="B502" s="49" t="str">
        <f t="shared" si="173"/>
        <v>1-25</v>
      </c>
      <c r="C502" s="34"/>
      <c r="D502" s="92" t="str">
        <f>$A502&amp;"-"&amp;$B502&amp;"-"&amp;TEXT(ROWS(D$5:D502),"000")</f>
        <v>0-1-25-498</v>
      </c>
      <c r="E502" s="4"/>
      <c r="F502" s="4"/>
      <c r="G502" s="4"/>
      <c r="H502" s="4"/>
      <c r="I502" s="27"/>
      <c r="J502" s="4"/>
      <c r="K502" s="4"/>
      <c r="L502" s="4"/>
      <c r="M502" s="4"/>
      <c r="N502" s="57"/>
      <c r="O502" s="61"/>
      <c r="P502" s="63"/>
      <c r="Q502" s="68"/>
      <c r="R502" s="68"/>
      <c r="S502" s="68"/>
      <c r="T502" s="68"/>
      <c r="U502" s="70"/>
      <c r="V502" s="70"/>
      <c r="W502" s="70"/>
      <c r="X502" s="70"/>
      <c r="Y502" s="70"/>
      <c r="Z502" s="70"/>
      <c r="AA502" s="70"/>
      <c r="AB502" s="70"/>
      <c r="AC502" s="62" t="str">
        <f t="shared" si="157"/>
        <v/>
      </c>
      <c r="AD502" s="62" t="str">
        <f t="shared" si="158"/>
        <v/>
      </c>
      <c r="AE502" s="62" t="str">
        <f t="shared" si="159"/>
        <v/>
      </c>
      <c r="AF502" s="62" t="str">
        <f t="shared" si="160"/>
        <v/>
      </c>
      <c r="AG502" s="62" t="str">
        <f t="shared" si="161"/>
        <v/>
      </c>
      <c r="AH502" s="63" t="str">
        <f>IF(AG502&lt;'Patient Data'!$AS$4,"Labs complete w/in 45 minutes","")</f>
        <v/>
      </c>
      <c r="AI502" s="62" t="str">
        <f t="shared" si="162"/>
        <v/>
      </c>
      <c r="AJ502" s="63" t="str">
        <f>IF(AI502&lt;'Patient Data'!$AU$4,"tPA w/in 60 minutes","")</f>
        <v/>
      </c>
      <c r="AK502" s="63" t="str">
        <f>IF(AY502&lt;'Patient Data'!$AY$4,"tPA w/in 3 hours","")</f>
        <v/>
      </c>
      <c r="AL502" s="63" t="str">
        <f>IF(AR502&lt;'Patient Data'!$AR$4,"LSN within 3.5 hours","")</f>
        <v/>
      </c>
      <c r="AM502" s="63" t="str">
        <f t="shared" si="153"/>
        <v>-0-0-1-25-498</v>
      </c>
      <c r="AR502" s="18" t="str">
        <f t="shared" si="154"/>
        <v/>
      </c>
      <c r="AS502" s="18" t="str">
        <f>IF(L502="","",AG502-'Patient Data'!$AS$4)</f>
        <v/>
      </c>
      <c r="AT502" s="19"/>
      <c r="AU502" s="18" t="str">
        <f>IF(M502="","",AI502-'Patient Data'!$AU$4)</f>
        <v/>
      </c>
      <c r="AW502" s="19"/>
      <c r="AX502" s="18" t="str">
        <f t="shared" si="155"/>
        <v/>
      </c>
      <c r="AY502" s="18" t="str">
        <f t="shared" si="156"/>
        <v/>
      </c>
      <c r="AZ502" s="19"/>
      <c r="BO502" s="62" t="str">
        <f t="shared" si="163"/>
        <v/>
      </c>
      <c r="BP502" s="62" t="str">
        <f t="shared" si="164"/>
        <v/>
      </c>
      <c r="BQ502" s="62" t="str">
        <f t="shared" si="165"/>
        <v/>
      </c>
      <c r="BR502" s="62" t="str">
        <f t="shared" si="166"/>
        <v/>
      </c>
      <c r="BS502" s="62" t="str">
        <f t="shared" si="167"/>
        <v/>
      </c>
      <c r="BT502" s="62" t="str">
        <f t="shared" si="168"/>
        <v/>
      </c>
      <c r="BU502" s="62" t="str">
        <f t="shared" si="169"/>
        <v/>
      </c>
      <c r="BV502" s="62" t="str">
        <f t="shared" si="170"/>
        <v/>
      </c>
      <c r="BW502" s="62" t="str">
        <f t="shared" si="171"/>
        <v/>
      </c>
    </row>
    <row r="503" spans="1:75" s="13" customFormat="1" ht="38.25" customHeight="1" thickBot="1">
      <c r="A503" s="49">
        <f t="shared" si="172"/>
        <v>0</v>
      </c>
      <c r="B503" s="49" t="str">
        <f t="shared" si="173"/>
        <v>1-25</v>
      </c>
      <c r="C503" s="34"/>
      <c r="D503" s="92" t="str">
        <f>$A503&amp;"-"&amp;$B503&amp;"-"&amp;TEXT(ROWS(D$5:D503),"000")</f>
        <v>0-1-25-499</v>
      </c>
      <c r="E503" s="4"/>
      <c r="F503" s="4"/>
      <c r="G503" s="4"/>
      <c r="H503" s="4"/>
      <c r="I503" s="27"/>
      <c r="J503" s="4"/>
      <c r="K503" s="4"/>
      <c r="L503" s="4"/>
      <c r="M503" s="4"/>
      <c r="N503" s="57"/>
      <c r="O503" s="61"/>
      <c r="P503" s="63"/>
      <c r="Q503" s="68"/>
      <c r="R503" s="68"/>
      <c r="S503" s="68"/>
      <c r="T503" s="68"/>
      <c r="U503" s="70"/>
      <c r="V503" s="70"/>
      <c r="W503" s="70"/>
      <c r="X503" s="70"/>
      <c r="Y503" s="70"/>
      <c r="Z503" s="70"/>
      <c r="AA503" s="70"/>
      <c r="AB503" s="70"/>
      <c r="AC503" s="62" t="str">
        <f t="shared" si="157"/>
        <v/>
      </c>
      <c r="AD503" s="62" t="str">
        <f t="shared" si="158"/>
        <v/>
      </c>
      <c r="AE503" s="62" t="str">
        <f t="shared" si="159"/>
        <v/>
      </c>
      <c r="AF503" s="62" t="str">
        <f t="shared" si="160"/>
        <v/>
      </c>
      <c r="AG503" s="62" t="str">
        <f t="shared" si="161"/>
        <v/>
      </c>
      <c r="AH503" s="63" t="str">
        <f>IF(AG503&lt;'Patient Data'!$AS$4,"Labs complete w/in 45 minutes","")</f>
        <v/>
      </c>
      <c r="AI503" s="62" t="str">
        <f t="shared" si="162"/>
        <v/>
      </c>
      <c r="AJ503" s="63" t="str">
        <f>IF(AI503&lt;'Patient Data'!$AU$4,"tPA w/in 60 minutes","")</f>
        <v/>
      </c>
      <c r="AK503" s="63" t="str">
        <f>IF(AY503&lt;'Patient Data'!$AY$4,"tPA w/in 3 hours","")</f>
        <v/>
      </c>
      <c r="AL503" s="63" t="str">
        <f>IF(AR503&lt;'Patient Data'!$AR$4,"LSN within 3.5 hours","")</f>
        <v/>
      </c>
      <c r="AM503" s="63" t="str">
        <f t="shared" si="153"/>
        <v>-0-0-1-25-499</v>
      </c>
      <c r="AR503" s="18" t="str">
        <f t="shared" si="154"/>
        <v/>
      </c>
      <c r="AS503" s="18" t="str">
        <f>IF(L503="","",AG503-'Patient Data'!$AS$4)</f>
        <v/>
      </c>
      <c r="AT503" s="19"/>
      <c r="AU503" s="18" t="str">
        <f>IF(M503="","",AI503-'Patient Data'!$AU$4)</f>
        <v/>
      </c>
      <c r="AW503" s="19"/>
      <c r="AX503" s="18" t="str">
        <f t="shared" si="155"/>
        <v/>
      </c>
      <c r="AY503" s="18" t="str">
        <f t="shared" si="156"/>
        <v/>
      </c>
      <c r="AZ503" s="19"/>
      <c r="BO503" s="62" t="str">
        <f t="shared" si="163"/>
        <v/>
      </c>
      <c r="BP503" s="62" t="str">
        <f t="shared" si="164"/>
        <v/>
      </c>
      <c r="BQ503" s="62" t="str">
        <f t="shared" si="165"/>
        <v/>
      </c>
      <c r="BR503" s="62" t="str">
        <f t="shared" si="166"/>
        <v/>
      </c>
      <c r="BS503" s="62" t="str">
        <f t="shared" si="167"/>
        <v/>
      </c>
      <c r="BT503" s="62" t="str">
        <f t="shared" si="168"/>
        <v/>
      </c>
      <c r="BU503" s="62" t="str">
        <f t="shared" si="169"/>
        <v/>
      </c>
      <c r="BV503" s="62" t="str">
        <f t="shared" si="170"/>
        <v/>
      </c>
      <c r="BW503" s="62" t="str">
        <f t="shared" si="171"/>
        <v/>
      </c>
    </row>
    <row r="504" spans="1:75" s="13" customFormat="1" ht="38.25" customHeight="1" thickBot="1">
      <c r="A504" s="49">
        <f t="shared" si="172"/>
        <v>0</v>
      </c>
      <c r="B504" s="49" t="str">
        <f t="shared" si="173"/>
        <v>1-25</v>
      </c>
      <c r="C504" s="34"/>
      <c r="D504" s="92" t="str">
        <f>$A504&amp;"-"&amp;$B504&amp;"-"&amp;TEXT(ROWS(D$5:D504),"000")</f>
        <v>0-1-25-500</v>
      </c>
      <c r="E504" s="4"/>
      <c r="F504" s="4"/>
      <c r="G504" s="4"/>
      <c r="H504" s="4"/>
      <c r="I504" s="27"/>
      <c r="J504" s="4"/>
      <c r="K504" s="4"/>
      <c r="L504" s="4"/>
      <c r="M504" s="4"/>
      <c r="N504" s="57"/>
      <c r="O504" s="61"/>
      <c r="P504" s="63"/>
      <c r="Q504" s="68"/>
      <c r="R504" s="68"/>
      <c r="S504" s="68"/>
      <c r="T504" s="68"/>
      <c r="U504" s="70"/>
      <c r="V504" s="70"/>
      <c r="W504" s="70"/>
      <c r="X504" s="70"/>
      <c r="Y504" s="70"/>
      <c r="Z504" s="70"/>
      <c r="AA504" s="70"/>
      <c r="AB504" s="70"/>
      <c r="AC504" s="62" t="str">
        <f t="shared" si="157"/>
        <v/>
      </c>
      <c r="AD504" s="62" t="str">
        <f t="shared" si="158"/>
        <v/>
      </c>
      <c r="AE504" s="62" t="str">
        <f t="shared" si="159"/>
        <v/>
      </c>
      <c r="AF504" s="62" t="str">
        <f t="shared" si="160"/>
        <v/>
      </c>
      <c r="AG504" s="62" t="str">
        <f t="shared" si="161"/>
        <v/>
      </c>
      <c r="AH504" s="63" t="str">
        <f>IF(AG504&lt;'Patient Data'!$AS$4,"Labs complete w/in 45 minutes","")</f>
        <v/>
      </c>
      <c r="AI504" s="62" t="str">
        <f t="shared" si="162"/>
        <v/>
      </c>
      <c r="AJ504" s="63" t="str">
        <f>IF(AI504&lt;'Patient Data'!$AU$4,"tPA w/in 60 minutes","")</f>
        <v/>
      </c>
      <c r="AK504" s="63" t="str">
        <f>IF(AY504&lt;'Patient Data'!$AY$4,"tPA w/in 3 hours","")</f>
        <v/>
      </c>
      <c r="AL504" s="63" t="str">
        <f>IF(AR504&lt;'Patient Data'!$AR$4,"LSN within 3.5 hours","")</f>
        <v/>
      </c>
      <c r="AM504" s="63" t="str">
        <f t="shared" si="153"/>
        <v>-0-0-1-25-500</v>
      </c>
      <c r="AR504" s="18" t="str">
        <f t="shared" si="154"/>
        <v/>
      </c>
      <c r="AS504" s="18" t="str">
        <f>IF(L504="","",AG504-'Patient Data'!$AS$4)</f>
        <v/>
      </c>
      <c r="AT504" s="19"/>
      <c r="AU504" s="18" t="str">
        <f>IF(M504="","",AI504-'Patient Data'!$AU$4)</f>
        <v/>
      </c>
      <c r="AW504" s="19"/>
      <c r="AX504" s="18" t="str">
        <f t="shared" si="155"/>
        <v/>
      </c>
      <c r="AY504" s="18" t="str">
        <f t="shared" si="156"/>
        <v/>
      </c>
      <c r="AZ504" s="19"/>
      <c r="BO504" s="62" t="str">
        <f t="shared" si="163"/>
        <v/>
      </c>
      <c r="BP504" s="62" t="str">
        <f t="shared" si="164"/>
        <v/>
      </c>
      <c r="BQ504" s="62" t="str">
        <f t="shared" si="165"/>
        <v/>
      </c>
      <c r="BR504" s="62" t="str">
        <f t="shared" si="166"/>
        <v/>
      </c>
      <c r="BS504" s="62" t="str">
        <f t="shared" si="167"/>
        <v/>
      </c>
      <c r="BT504" s="62" t="str">
        <f t="shared" si="168"/>
        <v/>
      </c>
      <c r="BU504" s="62" t="str">
        <f t="shared" si="169"/>
        <v/>
      </c>
      <c r="BV504" s="62" t="str">
        <f t="shared" si="170"/>
        <v/>
      </c>
      <c r="BW504" s="62" t="str">
        <f t="shared" si="171"/>
        <v/>
      </c>
    </row>
  </sheetData>
  <sheetProtection selectLockedCells="1"/>
  <sortState ref="BD4:BD29">
    <sortCondition ref="BD4"/>
  </sortState>
  <mergeCells count="4">
    <mergeCell ref="D1:M1"/>
    <mergeCell ref="D2:M2"/>
    <mergeCell ref="AC1:AL1"/>
    <mergeCell ref="AC2:AL2"/>
  </mergeCells>
  <conditionalFormatting sqref="A6:A504">
    <cfRule type="expression" dxfId="5" priority="235">
      <formula>$A$5=""</formula>
    </cfRule>
  </conditionalFormatting>
  <conditionalFormatting sqref="C1 C5:C504">
    <cfRule type="expression" dxfId="4" priority="7">
      <formula>AND($C1="",$D1&gt;0)</formula>
    </cfRule>
  </conditionalFormatting>
  <conditionalFormatting sqref="B6:B504">
    <cfRule type="expression" dxfId="3" priority="4">
      <formula>$B$5=""</formula>
    </cfRule>
  </conditionalFormatting>
  <conditionalFormatting sqref="D5">
    <cfRule type="duplicateValues" dxfId="2" priority="3"/>
  </conditionalFormatting>
  <conditionalFormatting sqref="D6:D36">
    <cfRule type="duplicateValues" dxfId="1" priority="2"/>
  </conditionalFormatting>
  <conditionalFormatting sqref="D37:D504">
    <cfRule type="duplicateValues" dxfId="0" priority="1"/>
  </conditionalFormatting>
  <dataValidations count="6">
    <dataValidation type="list" allowBlank="1" showInputMessage="1" showErrorMessage="1" sqref="N4">
      <formula1>$BD$4:$BD$30</formula1>
    </dataValidation>
    <dataValidation type="list" allowBlank="1" showInputMessage="1" showErrorMessage="1" sqref="I4:I504">
      <formula1>$BB$4:$BB$12</formula1>
    </dataValidation>
    <dataValidation type="list" allowBlank="1" showInputMessage="1" showErrorMessage="1" sqref="R5:R504">
      <formula1>$BF$4:$BF$6</formula1>
    </dataValidation>
    <dataValidation type="list" allowBlank="1" showInputMessage="1" showErrorMessage="1" sqref="S5:S504">
      <formula1>$BI$4:$BI$8</formula1>
    </dataValidation>
    <dataValidation type="list" allowBlank="1" showInputMessage="1" showErrorMessage="1" sqref="T5:T504">
      <formula1>$BJ$4:$BJ$6</formula1>
    </dataValidation>
    <dataValidation type="list" allowBlank="1" showInputMessage="1" showErrorMessage="1" sqref="N5:N504">
      <formula1>$BD$4:$BD$35</formula1>
    </dataValidation>
  </dataValidations>
  <hyperlinks>
    <hyperlink ref="A1" location="FAQ!A3" display="FAQ!A3"/>
  </hyperlinks>
  <pageMargins left="0.7" right="0.7" top="0.75" bottom="0.75" header="0.3" footer="0.3"/>
  <pageSetup scale="33" orientation="portrait" r:id="rId1"/>
  <colBreaks count="2" manualBreakCount="2">
    <brk id="14" max="5000" man="1"/>
    <brk id="39"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Sheet2!$B$2:$B$6</xm:f>
          </x14:formula1>
          <xm:sqref>P5:P504</xm:sqref>
        </x14:dataValidation>
        <x14:dataValidation type="list" allowBlank="1" showInputMessage="1" showErrorMessage="1">
          <x14:formula1>
            <xm:f>Sheet2!$A$1:$A$18</xm:f>
          </x14:formula1>
          <xm:sqref>O5:O504</xm:sqref>
        </x14:dataValidation>
        <x14:dataValidation type="list" allowBlank="1" showInputMessage="1" showErrorMessage="1">
          <x14:formula1>
            <xm:f>Sheet2!$D$2:$D$16</xm:f>
          </x14:formula1>
          <xm:sqref>Z5:Z504</xm:sqref>
        </x14:dataValidation>
        <x14:dataValidation type="list" allowBlank="1" showInputMessage="1" showErrorMessage="1">
          <x14:formula1>
            <xm:f>Sheet2!$E$1:$E$5</xm:f>
          </x14:formula1>
          <xm:sqref>AA5:AA504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4"/>
  <sheetViews>
    <sheetView zoomScaleNormal="100" zoomScaleSheetLayoutView="100" workbookViewId="0">
      <selection activeCell="A4" sqref="A4"/>
    </sheetView>
  </sheetViews>
  <sheetFormatPr defaultColWidth="8.85546875" defaultRowHeight="15"/>
  <cols>
    <col min="1" max="1" width="14.140625" customWidth="1"/>
    <col min="2" max="2" width="12" customWidth="1"/>
    <col min="3" max="12" width="18.7109375" customWidth="1"/>
    <col min="13" max="13" width="22.42578125" customWidth="1"/>
    <col min="14" max="14" width="19" customWidth="1"/>
    <col min="15" max="15" width="18.7109375" customWidth="1"/>
    <col min="16" max="16" width="19" customWidth="1"/>
    <col min="17" max="17" width="17.140625" customWidth="1"/>
    <col min="18" max="18" width="21" customWidth="1"/>
    <col min="19" max="19" width="20.42578125" customWidth="1"/>
    <col min="20" max="20" width="12.28515625" customWidth="1"/>
    <col min="21" max="21" width="12.42578125" customWidth="1"/>
  </cols>
  <sheetData>
    <row r="1" spans="1:16384" ht="93" customHeight="1">
      <c r="B1" s="109"/>
      <c r="C1" s="109"/>
      <c r="D1" s="109"/>
      <c r="E1" s="109"/>
      <c r="F1" s="109"/>
      <c r="G1" s="109"/>
      <c r="H1" s="109"/>
      <c r="I1" s="109"/>
      <c r="J1" s="109"/>
      <c r="K1" s="109"/>
      <c r="L1" s="109"/>
      <c r="M1" s="5"/>
      <c r="N1" s="5"/>
      <c r="O1" s="5"/>
      <c r="P1" s="5"/>
      <c r="Q1" s="5"/>
      <c r="R1" s="5"/>
      <c r="S1" s="5"/>
      <c r="T1" s="5"/>
      <c r="U1" s="5"/>
    </row>
    <row r="2" spans="1:16384" ht="51.75" customHeight="1">
      <c r="B2" s="107" t="s">
        <v>27</v>
      </c>
      <c r="C2" s="108"/>
      <c r="D2" s="108"/>
      <c r="E2" s="108"/>
      <c r="F2" s="108"/>
      <c r="G2" s="108"/>
      <c r="H2" s="108"/>
      <c r="I2" s="108"/>
      <c r="J2" s="108"/>
      <c r="K2" s="108"/>
      <c r="L2" s="108"/>
      <c r="M2" s="1"/>
      <c r="N2" s="1"/>
      <c r="O2" s="1"/>
      <c r="P2" s="1"/>
      <c r="Q2" s="1"/>
      <c r="R2" s="1"/>
      <c r="S2" s="1"/>
      <c r="T2" s="1"/>
      <c r="U2" s="1"/>
    </row>
    <row r="3" spans="1:16384" s="3" customFormat="1" ht="113.25" thickBot="1">
      <c r="A3" s="21" t="s">
        <v>59</v>
      </c>
      <c r="B3" s="6" t="s">
        <v>12</v>
      </c>
      <c r="C3" s="6" t="s">
        <v>115</v>
      </c>
      <c r="D3" s="6" t="s">
        <v>13</v>
      </c>
      <c r="E3" s="6" t="s">
        <v>16</v>
      </c>
      <c r="F3" s="6" t="s">
        <v>14</v>
      </c>
      <c r="G3" s="6" t="s">
        <v>15</v>
      </c>
      <c r="H3" s="6" t="s">
        <v>17</v>
      </c>
      <c r="I3" s="6" t="s">
        <v>18</v>
      </c>
      <c r="J3" s="6" t="s">
        <v>1</v>
      </c>
      <c r="K3" s="6" t="s">
        <v>2</v>
      </c>
      <c r="L3" s="6" t="s">
        <v>116</v>
      </c>
      <c r="M3" s="95" t="s">
        <v>120</v>
      </c>
      <c r="N3" s="95" t="s">
        <v>121</v>
      </c>
      <c r="O3" s="95" t="s">
        <v>122</v>
      </c>
      <c r="P3" s="95" t="s">
        <v>123</v>
      </c>
      <c r="Q3" s="95" t="s">
        <v>124</v>
      </c>
      <c r="R3" s="95" t="s">
        <v>125</v>
      </c>
      <c r="S3" s="95" t="s">
        <v>126</v>
      </c>
      <c r="T3" s="95" t="s">
        <v>140</v>
      </c>
      <c r="U3" s="95" t="s">
        <v>141</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s="2" customFormat="1" ht="26.25" customHeight="1">
      <c r="A4" s="51" t="str">
        <f>CONCATENATE('Patient Data'!A5,"-",'Patient Data'!B5)</f>
        <v>-1-25</v>
      </c>
      <c r="B4" s="7">
        <f>COUNT('Patient Data'!C5:C504)</f>
        <v>0</v>
      </c>
      <c r="C4" s="8">
        <f>COUNTIF('Patient Data'!AL5:AL504,"LSN within 3.5 hours")</f>
        <v>0</v>
      </c>
      <c r="D4" s="9" t="e">
        <f>MEDIAN('Patient Data'!AC5:AC504)</f>
        <v>#NUM!</v>
      </c>
      <c r="E4" s="9" t="e">
        <f>MEDIAN('Patient Data'!AD5:AD504)</f>
        <v>#NUM!</v>
      </c>
      <c r="F4" s="9" t="e">
        <f>MEDIAN('Patient Data'!AE5:AE504)</f>
        <v>#NUM!</v>
      </c>
      <c r="G4" s="9" t="e">
        <f>MEDIAN('Patient Data'!AF5:AF504)</f>
        <v>#NUM!</v>
      </c>
      <c r="H4" s="9" t="e">
        <f>MEDIAN('Patient Data'!AG5:AG504)</f>
        <v>#NUM!</v>
      </c>
      <c r="I4" s="9" t="e">
        <f>MEDIAN('Patient Data'!AI5:AI504)</f>
        <v>#NUM!</v>
      </c>
      <c r="J4" s="10" t="e">
        <f>+'Patient Data'!AT4/B4</f>
        <v>#DIV/0!</v>
      </c>
      <c r="K4" s="10" t="e">
        <f>+'Patient Data'!AW4/'Patient Data'!AV4</f>
        <v>#DIV/0!</v>
      </c>
      <c r="L4" s="10" t="e">
        <f>+'Patient Data'!AZ4/'Patient Data'!AX4</f>
        <v>#DIV/0!</v>
      </c>
      <c r="M4" s="9" t="e">
        <f>MEDIAN('Patient Data'!BO5:BO504)</f>
        <v>#NUM!</v>
      </c>
      <c r="N4" s="9" t="e">
        <f>MEDIAN('Patient Data'!BP5:BP504)</f>
        <v>#NUM!</v>
      </c>
      <c r="O4" s="9" t="e">
        <f>MEDIAN('Patient Data'!BQ5:BQ504)</f>
        <v>#NUM!</v>
      </c>
      <c r="P4" s="9" t="e">
        <f>MEDIAN('Patient Data'!BR5:BR504)</f>
        <v>#NUM!</v>
      </c>
      <c r="Q4" s="9" t="e">
        <f>MEDIAN('Patient Data'!BS5:BS504)</f>
        <v>#NUM!</v>
      </c>
      <c r="R4" s="9" t="e">
        <f>MEDIAN('Patient Data'!BT5:BT504)</f>
        <v>#NUM!</v>
      </c>
      <c r="S4" s="9" t="e">
        <f>MEDIAN('Patient Data'!BU5:BU504)</f>
        <v>#NUM!</v>
      </c>
      <c r="T4" s="9" t="e">
        <f>MEDIAN('Patient Data'!BV5:BV504)</f>
        <v>#NUM!</v>
      </c>
      <c r="U4" s="9" t="e">
        <f>MEDIAN('Patient Data'!BW5:BW504)</f>
        <v>#NUM!</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sheetData>
  <mergeCells count="2">
    <mergeCell ref="B2:L2"/>
    <mergeCell ref="B1:L1"/>
  </mergeCells>
  <pageMargins left="0.7" right="0.7" top="0.75" bottom="0.75" header="0.3" footer="0.3"/>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640"/>
  <sheetViews>
    <sheetView workbookViewId="0">
      <pane xSplit="1" ySplit="3" topLeftCell="B4" activePane="bottomRight" state="frozen"/>
      <selection pane="topRight" activeCell="B1" sqref="B1"/>
      <selection pane="bottomLeft" activeCell="A4" sqref="A4"/>
      <selection pane="bottomRight" sqref="A1:B1"/>
    </sheetView>
  </sheetViews>
  <sheetFormatPr defaultColWidth="8.85546875" defaultRowHeight="15"/>
  <cols>
    <col min="1" max="1" width="51.85546875" customWidth="1"/>
    <col min="2" max="2" width="93.140625" customWidth="1"/>
    <col min="3" max="3" width="26" customWidth="1"/>
  </cols>
  <sheetData>
    <row r="1" spans="1:8" ht="23.25" customHeight="1">
      <c r="A1" s="110" t="s">
        <v>43</v>
      </c>
      <c r="B1" s="110"/>
      <c r="C1" s="38"/>
      <c r="D1" s="38"/>
      <c r="E1" s="38"/>
      <c r="F1" s="38"/>
      <c r="G1" s="38"/>
      <c r="H1" s="38"/>
    </row>
    <row r="2" spans="1:8" ht="6.75" customHeight="1">
      <c r="A2" s="39"/>
      <c r="B2" s="40"/>
    </row>
    <row r="3" spans="1:8">
      <c r="A3" s="41" t="s">
        <v>46</v>
      </c>
      <c r="B3" s="41" t="s">
        <v>47</v>
      </c>
    </row>
    <row r="4" spans="1:8" ht="46.5">
      <c r="A4" s="37" t="s">
        <v>48</v>
      </c>
      <c r="B4" s="42" t="s">
        <v>57</v>
      </c>
      <c r="C4" s="43" t="s">
        <v>45</v>
      </c>
    </row>
    <row r="5" spans="1:8" ht="75.75">
      <c r="A5" s="37" t="s">
        <v>49</v>
      </c>
      <c r="B5" s="42" t="s">
        <v>60</v>
      </c>
    </row>
    <row r="6" spans="1:8" ht="45">
      <c r="A6" s="37" t="s">
        <v>51</v>
      </c>
      <c r="B6" s="42" t="s">
        <v>52</v>
      </c>
    </row>
    <row r="7" spans="1:8" ht="30">
      <c r="A7" s="37" t="s">
        <v>50</v>
      </c>
      <c r="B7" s="42" t="s">
        <v>212</v>
      </c>
    </row>
    <row r="8" spans="1:8" ht="30">
      <c r="A8" s="37" t="s">
        <v>53</v>
      </c>
      <c r="B8" s="42" t="s">
        <v>213</v>
      </c>
    </row>
    <row r="9" spans="1:8" ht="30.75">
      <c r="A9" s="37" t="s">
        <v>54</v>
      </c>
      <c r="B9" s="42" t="s">
        <v>56</v>
      </c>
    </row>
    <row r="10" spans="1:8" ht="30.75">
      <c r="A10" s="37" t="s">
        <v>55</v>
      </c>
      <c r="B10" s="42" t="s">
        <v>58</v>
      </c>
    </row>
    <row r="11" spans="1:8">
      <c r="A11" s="37" t="s">
        <v>61</v>
      </c>
      <c r="B11" s="42" t="s">
        <v>214</v>
      </c>
    </row>
    <row r="12" spans="1:8">
      <c r="A12" s="37"/>
      <c r="B12" s="52" t="s">
        <v>211</v>
      </c>
    </row>
    <row r="13" spans="1:8" ht="33.75" customHeight="1">
      <c r="A13" s="53" t="s">
        <v>65</v>
      </c>
      <c r="B13" s="42" t="s">
        <v>62</v>
      </c>
    </row>
    <row r="14" spans="1:8" ht="63">
      <c r="A14" s="54" t="s">
        <v>64</v>
      </c>
      <c r="B14" s="42" t="s">
        <v>63</v>
      </c>
    </row>
    <row r="15" spans="1:8">
      <c r="A15" s="37"/>
      <c r="B15" s="42"/>
    </row>
    <row r="16" spans="1:8" ht="266.25" customHeight="1">
      <c r="A16" s="37" t="s">
        <v>66</v>
      </c>
      <c r="B16" s="42" t="s">
        <v>67</v>
      </c>
    </row>
    <row r="17" spans="1:3" ht="90">
      <c r="A17" s="37" t="s">
        <v>68</v>
      </c>
      <c r="B17" s="42" t="s">
        <v>69</v>
      </c>
    </row>
    <row r="18" spans="1:3" ht="45">
      <c r="A18" s="37" t="s">
        <v>70</v>
      </c>
      <c r="B18" s="42" t="s">
        <v>71</v>
      </c>
    </row>
    <row r="19" spans="1:3" ht="45">
      <c r="A19" s="37" t="s">
        <v>72</v>
      </c>
      <c r="B19" s="42" t="s">
        <v>73</v>
      </c>
    </row>
    <row r="20" spans="1:3" ht="30">
      <c r="A20" s="64" t="s">
        <v>76</v>
      </c>
      <c r="B20" s="65" t="s">
        <v>77</v>
      </c>
    </row>
    <row r="21" spans="1:3" ht="90">
      <c r="A21" s="37" t="s">
        <v>78</v>
      </c>
      <c r="B21" s="42" t="s">
        <v>79</v>
      </c>
    </row>
    <row r="22" spans="1:3" ht="300">
      <c r="A22" s="37" t="s">
        <v>80</v>
      </c>
      <c r="B22" s="42" t="s">
        <v>81</v>
      </c>
    </row>
    <row r="23" spans="1:3" ht="150">
      <c r="A23" s="37" t="s">
        <v>82</v>
      </c>
      <c r="B23" s="42" t="s">
        <v>83</v>
      </c>
      <c r="C23" s="43" t="s">
        <v>45</v>
      </c>
    </row>
    <row r="24" spans="1:3" ht="105">
      <c r="A24" s="37" t="s">
        <v>84</v>
      </c>
      <c r="B24" s="42" t="s">
        <v>85</v>
      </c>
    </row>
    <row r="25" spans="1:3" ht="150">
      <c r="A25" s="72" t="s">
        <v>106</v>
      </c>
      <c r="B25" s="42" t="s">
        <v>107</v>
      </c>
    </row>
    <row r="26" spans="1:3" ht="105">
      <c r="A26" s="73" t="s">
        <v>119</v>
      </c>
      <c r="B26" s="74" t="s">
        <v>118</v>
      </c>
    </row>
    <row r="27" spans="1:3">
      <c r="A27" s="37"/>
      <c r="B27" s="42"/>
    </row>
    <row r="28" spans="1:3">
      <c r="A28" s="37"/>
      <c r="B28" s="42"/>
    </row>
    <row r="29" spans="1:3">
      <c r="A29" s="37"/>
      <c r="B29" s="42"/>
    </row>
    <row r="30" spans="1:3">
      <c r="A30" s="37"/>
      <c r="B30" s="42"/>
    </row>
    <row r="31" spans="1:3">
      <c r="A31" s="37"/>
      <c r="B31" s="42"/>
    </row>
    <row r="32" spans="1:3">
      <c r="A32" s="37"/>
      <c r="B32" s="42"/>
    </row>
    <row r="33" spans="1:2">
      <c r="A33" s="37"/>
      <c r="B33" s="42"/>
    </row>
    <row r="34" spans="1:2">
      <c r="A34" s="37"/>
      <c r="B34" s="42"/>
    </row>
    <row r="35" spans="1:2">
      <c r="A35" s="37"/>
      <c r="B35" s="42"/>
    </row>
    <row r="36" spans="1:2">
      <c r="A36" s="37"/>
      <c r="B36" s="42"/>
    </row>
    <row r="37" spans="1:2">
      <c r="A37" s="37"/>
      <c r="B37" s="42"/>
    </row>
    <row r="38" spans="1:2">
      <c r="A38" s="37"/>
      <c r="B38" s="42"/>
    </row>
    <row r="39" spans="1:2">
      <c r="A39" s="37"/>
      <c r="B39" s="42"/>
    </row>
    <row r="40" spans="1:2">
      <c r="A40" s="37"/>
      <c r="B40" s="42"/>
    </row>
    <row r="41" spans="1:2">
      <c r="A41" s="37"/>
      <c r="B41" s="42"/>
    </row>
    <row r="42" spans="1:2">
      <c r="A42" s="37"/>
      <c r="B42" s="42"/>
    </row>
    <row r="43" spans="1:2">
      <c r="A43" s="37"/>
      <c r="B43" s="42"/>
    </row>
    <row r="44" spans="1:2">
      <c r="A44" s="37"/>
      <c r="B44" s="42"/>
    </row>
    <row r="45" spans="1:2">
      <c r="A45" s="37"/>
      <c r="B45" s="42"/>
    </row>
    <row r="46" spans="1:2">
      <c r="A46" s="37"/>
      <c r="B46" s="42"/>
    </row>
    <row r="47" spans="1:2">
      <c r="A47" s="37"/>
      <c r="B47" s="42"/>
    </row>
    <row r="48" spans="1:2">
      <c r="A48" s="37"/>
      <c r="B48" s="42"/>
    </row>
    <row r="49" spans="1:3">
      <c r="A49" s="37"/>
      <c r="B49" s="42"/>
    </row>
    <row r="50" spans="1:3">
      <c r="A50" s="37"/>
      <c r="B50" s="42"/>
    </row>
    <row r="51" spans="1:3">
      <c r="A51" s="37"/>
      <c r="B51" s="42"/>
    </row>
    <row r="52" spans="1:3" ht="18.75">
      <c r="A52" s="37"/>
      <c r="B52" s="42"/>
      <c r="C52" s="43" t="s">
        <v>45</v>
      </c>
    </row>
    <row r="53" spans="1:3">
      <c r="A53" s="37"/>
      <c r="B53" s="42"/>
    </row>
    <row r="54" spans="1:3">
      <c r="A54" s="37"/>
      <c r="B54" s="42"/>
    </row>
    <row r="55" spans="1:3">
      <c r="A55" s="37"/>
      <c r="B55" s="42"/>
    </row>
    <row r="56" spans="1:3">
      <c r="A56" s="37"/>
      <c r="B56" s="42"/>
    </row>
    <row r="57" spans="1:3">
      <c r="A57" s="37"/>
      <c r="B57" s="42"/>
    </row>
    <row r="58" spans="1:3">
      <c r="A58" s="37"/>
      <c r="B58" s="42"/>
    </row>
    <row r="59" spans="1:3">
      <c r="A59" s="37"/>
      <c r="B59" s="42"/>
    </row>
    <row r="60" spans="1:3">
      <c r="A60" s="37"/>
      <c r="B60" s="42"/>
    </row>
    <row r="61" spans="1:3">
      <c r="A61" s="37"/>
      <c r="B61" s="42"/>
    </row>
    <row r="62" spans="1:3">
      <c r="A62" s="37"/>
      <c r="B62" s="42"/>
    </row>
    <row r="63" spans="1:3">
      <c r="A63" s="37"/>
      <c r="B63" s="42"/>
    </row>
    <row r="64" spans="1:3">
      <c r="A64" s="37"/>
      <c r="B64" s="42"/>
    </row>
    <row r="65" spans="1:2">
      <c r="A65" s="37"/>
      <c r="B65" s="42"/>
    </row>
    <row r="66" spans="1:2">
      <c r="A66" s="37"/>
      <c r="B66" s="42"/>
    </row>
    <row r="67" spans="1:2">
      <c r="A67" s="37"/>
      <c r="B67" s="42"/>
    </row>
    <row r="68" spans="1:2">
      <c r="A68" s="37"/>
      <c r="B68" s="42"/>
    </row>
    <row r="69" spans="1:2">
      <c r="A69" s="37"/>
      <c r="B69" s="42"/>
    </row>
    <row r="70" spans="1:2">
      <c r="A70" s="37"/>
      <c r="B70" s="42"/>
    </row>
    <row r="71" spans="1:2">
      <c r="A71" s="37"/>
      <c r="B71" s="42"/>
    </row>
    <row r="72" spans="1:2">
      <c r="A72" s="37"/>
      <c r="B72" s="42"/>
    </row>
    <row r="73" spans="1:2">
      <c r="A73" s="37"/>
      <c r="B73" s="42"/>
    </row>
    <row r="74" spans="1:2">
      <c r="A74" s="37"/>
      <c r="B74" s="42"/>
    </row>
    <row r="75" spans="1:2">
      <c r="A75" s="37"/>
      <c r="B75" s="42"/>
    </row>
    <row r="76" spans="1:2">
      <c r="A76" s="37"/>
      <c r="B76" s="42"/>
    </row>
    <row r="77" spans="1:2">
      <c r="A77" s="37"/>
      <c r="B77" s="42"/>
    </row>
    <row r="78" spans="1:2">
      <c r="A78" s="37"/>
      <c r="B78" s="42"/>
    </row>
    <row r="79" spans="1:2">
      <c r="A79" s="37"/>
      <c r="B79" s="42"/>
    </row>
    <row r="80" spans="1:2">
      <c r="A80" s="37"/>
      <c r="B80" s="42"/>
    </row>
    <row r="81" spans="1:2">
      <c r="A81" s="37"/>
      <c r="B81" s="42"/>
    </row>
    <row r="82" spans="1:2">
      <c r="A82" s="37"/>
      <c r="B82" s="42"/>
    </row>
    <row r="83" spans="1:2">
      <c r="A83" s="37"/>
      <c r="B83" s="42"/>
    </row>
    <row r="84" spans="1:2">
      <c r="A84" s="37"/>
      <c r="B84" s="42"/>
    </row>
    <row r="85" spans="1:2">
      <c r="A85" s="37"/>
      <c r="B85" s="42"/>
    </row>
    <row r="86" spans="1:2">
      <c r="A86" s="37"/>
      <c r="B86" s="42"/>
    </row>
    <row r="87" spans="1:2">
      <c r="A87" s="37"/>
      <c r="B87" s="42"/>
    </row>
    <row r="88" spans="1:2">
      <c r="A88" s="37"/>
      <c r="B88" s="42"/>
    </row>
    <row r="89" spans="1:2">
      <c r="A89" s="37"/>
      <c r="B89" s="42"/>
    </row>
    <row r="90" spans="1:2">
      <c r="A90" s="37"/>
      <c r="B90" s="42"/>
    </row>
    <row r="91" spans="1:2">
      <c r="A91" s="37"/>
      <c r="B91" s="42"/>
    </row>
    <row r="92" spans="1:2">
      <c r="A92" s="37"/>
      <c r="B92" s="42"/>
    </row>
    <row r="93" spans="1:2">
      <c r="A93" s="37"/>
      <c r="B93" s="42"/>
    </row>
    <row r="94" spans="1:2">
      <c r="A94" s="37"/>
      <c r="B94" s="42"/>
    </row>
    <row r="95" spans="1:2">
      <c r="A95" s="37"/>
      <c r="B95" s="42"/>
    </row>
    <row r="96" spans="1:2">
      <c r="A96" s="37"/>
      <c r="B96" s="42"/>
    </row>
    <row r="97" spans="1:2">
      <c r="A97" s="37"/>
      <c r="B97" s="42"/>
    </row>
    <row r="98" spans="1:2">
      <c r="A98" s="37"/>
      <c r="B98" s="42"/>
    </row>
    <row r="99" spans="1:2">
      <c r="A99" s="37"/>
      <c r="B99" s="42"/>
    </row>
    <row r="100" spans="1:2">
      <c r="A100" s="37"/>
      <c r="B100" s="42"/>
    </row>
    <row r="101" spans="1:2">
      <c r="A101" s="37"/>
      <c r="B101" s="42"/>
    </row>
    <row r="102" spans="1:2">
      <c r="A102" s="37"/>
      <c r="B102" s="42"/>
    </row>
    <row r="103" spans="1:2">
      <c r="A103" s="37"/>
      <c r="B103" s="42"/>
    </row>
    <row r="104" spans="1:2">
      <c r="A104" s="37"/>
      <c r="B104" s="42"/>
    </row>
    <row r="105" spans="1:2">
      <c r="A105" s="37"/>
      <c r="B105" s="42"/>
    </row>
    <row r="106" spans="1:2">
      <c r="A106" s="37"/>
      <c r="B106" s="42"/>
    </row>
    <row r="107" spans="1:2">
      <c r="A107" s="37"/>
      <c r="B107" s="42"/>
    </row>
    <row r="108" spans="1:2">
      <c r="A108" s="37"/>
      <c r="B108" s="42"/>
    </row>
    <row r="109" spans="1:2">
      <c r="A109" s="37"/>
      <c r="B109" s="42"/>
    </row>
    <row r="110" spans="1:2">
      <c r="A110" s="37"/>
      <c r="B110" s="42"/>
    </row>
    <row r="111" spans="1:2">
      <c r="A111" s="37"/>
      <c r="B111" s="42"/>
    </row>
    <row r="112" spans="1:2">
      <c r="A112" s="37"/>
      <c r="B112" s="42"/>
    </row>
    <row r="113" spans="1:2">
      <c r="A113" s="37"/>
      <c r="B113" s="42"/>
    </row>
    <row r="114" spans="1:2">
      <c r="A114" s="37"/>
      <c r="B114" s="42"/>
    </row>
    <row r="115" spans="1:2">
      <c r="A115" s="37"/>
      <c r="B115" s="42"/>
    </row>
    <row r="116" spans="1:2">
      <c r="A116" s="37"/>
      <c r="B116" s="42"/>
    </row>
    <row r="117" spans="1:2">
      <c r="A117" s="37"/>
      <c r="B117" s="42"/>
    </row>
    <row r="118" spans="1:2">
      <c r="A118" s="37"/>
      <c r="B118" s="42"/>
    </row>
    <row r="119" spans="1:2">
      <c r="A119" s="37"/>
      <c r="B119" s="42"/>
    </row>
    <row r="120" spans="1:2">
      <c r="A120" s="37"/>
      <c r="B120" s="42"/>
    </row>
    <row r="121" spans="1:2">
      <c r="A121" s="37"/>
      <c r="B121" s="42"/>
    </row>
    <row r="122" spans="1:2">
      <c r="A122" s="37"/>
      <c r="B122" s="42"/>
    </row>
    <row r="123" spans="1:2">
      <c r="A123" s="37"/>
      <c r="B123" s="42"/>
    </row>
    <row r="124" spans="1:2">
      <c r="A124" s="37"/>
      <c r="B124" s="42"/>
    </row>
    <row r="125" spans="1:2">
      <c r="A125" s="37"/>
      <c r="B125" s="42"/>
    </row>
    <row r="126" spans="1:2">
      <c r="A126" s="37"/>
      <c r="B126" s="42"/>
    </row>
    <row r="127" spans="1:2">
      <c r="A127" s="37"/>
      <c r="B127" s="42"/>
    </row>
    <row r="128" spans="1:2">
      <c r="A128" s="37"/>
      <c r="B128" s="42"/>
    </row>
    <row r="129" spans="1:2">
      <c r="A129" s="37"/>
      <c r="B129" s="42"/>
    </row>
    <row r="130" spans="1:2">
      <c r="A130" s="37"/>
      <c r="B130" s="42"/>
    </row>
    <row r="131" spans="1:2">
      <c r="A131" s="37"/>
      <c r="B131" s="42"/>
    </row>
    <row r="132" spans="1:2">
      <c r="A132" s="37"/>
      <c r="B132" s="42"/>
    </row>
    <row r="133" spans="1:2">
      <c r="A133" s="37"/>
      <c r="B133" s="42"/>
    </row>
    <row r="134" spans="1:2">
      <c r="A134" s="37"/>
      <c r="B134" s="42"/>
    </row>
    <row r="135" spans="1:2">
      <c r="A135" s="37"/>
      <c r="B135" s="42"/>
    </row>
    <row r="136" spans="1:2">
      <c r="A136" s="37"/>
      <c r="B136" s="42"/>
    </row>
    <row r="137" spans="1:2">
      <c r="A137" s="37"/>
      <c r="B137" s="42"/>
    </row>
    <row r="138" spans="1:2">
      <c r="A138" s="37"/>
      <c r="B138" s="42"/>
    </row>
    <row r="139" spans="1:2">
      <c r="A139" s="37"/>
      <c r="B139" s="42"/>
    </row>
    <row r="140" spans="1:2">
      <c r="A140" s="37"/>
      <c r="B140" s="42"/>
    </row>
    <row r="141" spans="1:2">
      <c r="A141" s="37"/>
      <c r="B141" s="42"/>
    </row>
    <row r="142" spans="1:2">
      <c r="A142" s="37"/>
      <c r="B142" s="42"/>
    </row>
    <row r="143" spans="1:2">
      <c r="A143" s="37"/>
      <c r="B143" s="42"/>
    </row>
    <row r="144" spans="1:2">
      <c r="A144" s="37"/>
      <c r="B144" s="42"/>
    </row>
    <row r="145" spans="1:2">
      <c r="A145" s="37"/>
      <c r="B145" s="42"/>
    </row>
    <row r="146" spans="1:2">
      <c r="A146" s="37"/>
      <c r="B146" s="42"/>
    </row>
    <row r="147" spans="1:2">
      <c r="A147" s="37"/>
      <c r="B147" s="42"/>
    </row>
    <row r="148" spans="1:2">
      <c r="A148" s="37"/>
      <c r="B148" s="42"/>
    </row>
    <row r="149" spans="1:2">
      <c r="A149" s="37"/>
      <c r="B149" s="42"/>
    </row>
    <row r="150" spans="1:2">
      <c r="A150" s="37"/>
      <c r="B150" s="42"/>
    </row>
    <row r="151" spans="1:2">
      <c r="A151" s="37"/>
      <c r="B151" s="42"/>
    </row>
    <row r="152" spans="1:2">
      <c r="A152" s="37"/>
      <c r="B152" s="42"/>
    </row>
    <row r="153" spans="1:2">
      <c r="A153" s="37"/>
      <c r="B153" s="42"/>
    </row>
    <row r="154" spans="1:2">
      <c r="A154" s="37"/>
      <c r="B154" s="42"/>
    </row>
    <row r="155" spans="1:2">
      <c r="A155" s="37"/>
      <c r="B155" s="42"/>
    </row>
    <row r="156" spans="1:2">
      <c r="A156" s="37"/>
      <c r="B156" s="42"/>
    </row>
    <row r="157" spans="1:2">
      <c r="A157" s="37"/>
      <c r="B157" s="42"/>
    </row>
    <row r="158" spans="1:2">
      <c r="A158" s="37"/>
      <c r="B158" s="42"/>
    </row>
    <row r="159" spans="1:2">
      <c r="A159" s="37"/>
      <c r="B159" s="42"/>
    </row>
    <row r="160" spans="1:2">
      <c r="A160" s="37"/>
      <c r="B160" s="42"/>
    </row>
    <row r="161" spans="1:2">
      <c r="A161" s="37"/>
      <c r="B161" s="42"/>
    </row>
    <row r="162" spans="1:2">
      <c r="A162" s="37"/>
      <c r="B162" s="42"/>
    </row>
    <row r="163" spans="1:2">
      <c r="A163" s="37"/>
      <c r="B163" s="42"/>
    </row>
    <row r="164" spans="1:2">
      <c r="A164" s="37"/>
      <c r="B164" s="42"/>
    </row>
    <row r="165" spans="1:2">
      <c r="A165" s="37"/>
      <c r="B165" s="42"/>
    </row>
    <row r="166" spans="1:2">
      <c r="A166" s="37"/>
      <c r="B166" s="42"/>
    </row>
    <row r="167" spans="1:2">
      <c r="A167" s="37"/>
      <c r="B167" s="42"/>
    </row>
    <row r="168" spans="1:2">
      <c r="A168" s="37"/>
      <c r="B168" s="42"/>
    </row>
    <row r="169" spans="1:2">
      <c r="A169" s="37"/>
      <c r="B169" s="42"/>
    </row>
    <row r="170" spans="1:2">
      <c r="A170" s="37"/>
      <c r="B170" s="42"/>
    </row>
    <row r="171" spans="1:2">
      <c r="A171" s="37"/>
      <c r="B171" s="42"/>
    </row>
    <row r="172" spans="1:2">
      <c r="A172" s="37"/>
      <c r="B172" s="42"/>
    </row>
    <row r="173" spans="1:2">
      <c r="A173" s="37"/>
      <c r="B173" s="42"/>
    </row>
    <row r="174" spans="1:2">
      <c r="A174" s="37"/>
      <c r="B174" s="42"/>
    </row>
    <row r="175" spans="1:2">
      <c r="A175" s="37"/>
      <c r="B175" s="42"/>
    </row>
    <row r="176" spans="1:2">
      <c r="A176" s="37"/>
      <c r="B176" s="42"/>
    </row>
    <row r="177" spans="1:2">
      <c r="A177" s="37"/>
      <c r="B177" s="42"/>
    </row>
    <row r="178" spans="1:2">
      <c r="A178" s="37"/>
      <c r="B178" s="42"/>
    </row>
    <row r="179" spans="1:2">
      <c r="A179" s="37"/>
      <c r="B179" s="42"/>
    </row>
    <row r="180" spans="1:2">
      <c r="A180" s="37"/>
      <c r="B180" s="42"/>
    </row>
    <row r="181" spans="1:2">
      <c r="A181" s="37"/>
      <c r="B181" s="42"/>
    </row>
    <row r="182" spans="1:2">
      <c r="A182" s="37"/>
      <c r="B182" s="42"/>
    </row>
    <row r="183" spans="1:2">
      <c r="A183" s="37"/>
      <c r="B183" s="42"/>
    </row>
    <row r="184" spans="1:2">
      <c r="A184" s="37"/>
      <c r="B184" s="42"/>
    </row>
    <row r="185" spans="1:2">
      <c r="A185" s="37"/>
      <c r="B185" s="42"/>
    </row>
    <row r="186" spans="1:2">
      <c r="A186" s="37"/>
      <c r="B186" s="42"/>
    </row>
    <row r="187" spans="1:2">
      <c r="A187" s="37"/>
      <c r="B187" s="42"/>
    </row>
    <row r="188" spans="1:2">
      <c r="A188" s="37"/>
      <c r="B188" s="42"/>
    </row>
    <row r="189" spans="1:2">
      <c r="A189" s="37"/>
      <c r="B189" s="42"/>
    </row>
    <row r="190" spans="1:2">
      <c r="A190" s="37"/>
      <c r="B190" s="42"/>
    </row>
    <row r="191" spans="1:2">
      <c r="A191" s="37"/>
      <c r="B191" s="42"/>
    </row>
    <row r="192" spans="1:2">
      <c r="A192" s="37"/>
      <c r="B192" s="42"/>
    </row>
    <row r="193" spans="1:2">
      <c r="A193" s="37"/>
      <c r="B193" s="42"/>
    </row>
    <row r="194" spans="1:2">
      <c r="A194" s="37"/>
      <c r="B194" s="42"/>
    </row>
    <row r="195" spans="1:2">
      <c r="A195" s="37"/>
      <c r="B195" s="42"/>
    </row>
    <row r="196" spans="1:2">
      <c r="A196" s="37"/>
      <c r="B196" s="42"/>
    </row>
    <row r="197" spans="1:2">
      <c r="A197" s="37"/>
      <c r="B197" s="42"/>
    </row>
    <row r="198" spans="1:2">
      <c r="A198" s="37"/>
      <c r="B198" s="42"/>
    </row>
    <row r="199" spans="1:2">
      <c r="A199" s="37"/>
      <c r="B199" s="42"/>
    </row>
    <row r="200" spans="1:2">
      <c r="A200" s="37"/>
      <c r="B200" s="42"/>
    </row>
    <row r="201" spans="1:2">
      <c r="A201" s="37"/>
      <c r="B201" s="42"/>
    </row>
    <row r="202" spans="1:2">
      <c r="A202" s="37"/>
      <c r="B202" s="42"/>
    </row>
    <row r="203" spans="1:2">
      <c r="A203" s="37"/>
      <c r="B203" s="42"/>
    </row>
    <row r="204" spans="1:2">
      <c r="A204" s="37"/>
      <c r="B204" s="42"/>
    </row>
    <row r="205" spans="1:2">
      <c r="A205" s="37"/>
      <c r="B205" s="42"/>
    </row>
    <row r="206" spans="1:2">
      <c r="A206" s="37"/>
      <c r="B206" s="42"/>
    </row>
    <row r="207" spans="1:2">
      <c r="A207" s="37"/>
      <c r="B207" s="42"/>
    </row>
    <row r="208" spans="1:2">
      <c r="A208" s="37"/>
      <c r="B208" s="42"/>
    </row>
    <row r="209" spans="1:2">
      <c r="A209" s="37"/>
      <c r="B209" s="42"/>
    </row>
    <row r="210" spans="1:2">
      <c r="A210" s="37"/>
      <c r="B210" s="42"/>
    </row>
    <row r="211" spans="1:2">
      <c r="A211" s="37"/>
      <c r="B211" s="42"/>
    </row>
    <row r="212" spans="1:2">
      <c r="A212" s="37"/>
      <c r="B212" s="42"/>
    </row>
    <row r="213" spans="1:2">
      <c r="A213" s="37"/>
      <c r="B213" s="42"/>
    </row>
    <row r="214" spans="1:2">
      <c r="A214" s="37"/>
      <c r="B214" s="42"/>
    </row>
    <row r="215" spans="1:2">
      <c r="A215" s="37"/>
      <c r="B215" s="42"/>
    </row>
    <row r="216" spans="1:2">
      <c r="A216" s="37"/>
      <c r="B216" s="42"/>
    </row>
    <row r="217" spans="1:2">
      <c r="A217" s="37"/>
      <c r="B217" s="42"/>
    </row>
    <row r="218" spans="1:2">
      <c r="A218" s="37"/>
      <c r="B218" s="42"/>
    </row>
    <row r="219" spans="1:2">
      <c r="A219" s="37"/>
      <c r="B219" s="42"/>
    </row>
    <row r="220" spans="1:2">
      <c r="A220" s="37"/>
      <c r="B220" s="42"/>
    </row>
    <row r="221" spans="1:2">
      <c r="A221" s="37"/>
      <c r="B221" s="42"/>
    </row>
    <row r="222" spans="1:2">
      <c r="A222" s="37"/>
      <c r="B222" s="42"/>
    </row>
    <row r="223" spans="1:2">
      <c r="A223" s="37"/>
      <c r="B223" s="42"/>
    </row>
    <row r="224" spans="1:2">
      <c r="A224" s="37"/>
      <c r="B224" s="42"/>
    </row>
    <row r="225" spans="1:2">
      <c r="A225" s="37"/>
      <c r="B225" s="42"/>
    </row>
    <row r="226" spans="1:2">
      <c r="A226" s="37"/>
      <c r="B226" s="42"/>
    </row>
    <row r="227" spans="1:2">
      <c r="A227" s="37"/>
      <c r="B227" s="42"/>
    </row>
    <row r="228" spans="1:2">
      <c r="A228" s="37"/>
      <c r="B228" s="42"/>
    </row>
    <row r="229" spans="1:2">
      <c r="A229" s="37"/>
      <c r="B229" s="42"/>
    </row>
    <row r="230" spans="1:2">
      <c r="A230" s="37"/>
      <c r="B230" s="42"/>
    </row>
    <row r="231" spans="1:2">
      <c r="A231" s="37"/>
      <c r="B231" s="42"/>
    </row>
    <row r="232" spans="1:2">
      <c r="A232" s="37"/>
      <c r="B232" s="42"/>
    </row>
    <row r="233" spans="1:2">
      <c r="A233" s="37"/>
      <c r="B233" s="42"/>
    </row>
    <row r="234" spans="1:2">
      <c r="A234" s="37"/>
      <c r="B234" s="42"/>
    </row>
    <row r="235" spans="1:2">
      <c r="A235" s="37"/>
      <c r="B235" s="42"/>
    </row>
    <row r="236" spans="1:2">
      <c r="A236" s="37"/>
      <c r="B236" s="42"/>
    </row>
    <row r="237" spans="1:2">
      <c r="A237" s="37"/>
      <c r="B237" s="42"/>
    </row>
    <row r="238" spans="1:2">
      <c r="A238" s="37"/>
      <c r="B238" s="42"/>
    </row>
    <row r="239" spans="1:2">
      <c r="A239" s="37"/>
      <c r="B239" s="42"/>
    </row>
    <row r="240" spans="1:2">
      <c r="A240" s="37"/>
      <c r="B240" s="42"/>
    </row>
    <row r="241" spans="1:2">
      <c r="A241" s="37"/>
      <c r="B241" s="42"/>
    </row>
    <row r="242" spans="1:2">
      <c r="A242" s="37"/>
      <c r="B242" s="42"/>
    </row>
    <row r="243" spans="1:2">
      <c r="A243" s="37"/>
      <c r="B243" s="42"/>
    </row>
    <row r="244" spans="1:2">
      <c r="A244" s="37"/>
      <c r="B244" s="42"/>
    </row>
    <row r="245" spans="1:2">
      <c r="A245" s="37"/>
      <c r="B245" s="42"/>
    </row>
    <row r="246" spans="1:2">
      <c r="A246" s="37"/>
      <c r="B246" s="42"/>
    </row>
    <row r="247" spans="1:2">
      <c r="A247" s="37"/>
      <c r="B247" s="42"/>
    </row>
    <row r="248" spans="1:2">
      <c r="A248" s="37"/>
      <c r="B248" s="42"/>
    </row>
    <row r="249" spans="1:2">
      <c r="A249" s="37"/>
      <c r="B249" s="42"/>
    </row>
    <row r="250" spans="1:2">
      <c r="A250" s="37"/>
      <c r="B250" s="42"/>
    </row>
    <row r="251" spans="1:2">
      <c r="A251" s="37"/>
      <c r="B251" s="42"/>
    </row>
    <row r="252" spans="1:2">
      <c r="A252" s="37"/>
      <c r="B252" s="42"/>
    </row>
    <row r="253" spans="1:2">
      <c r="A253" s="37"/>
      <c r="B253" s="42"/>
    </row>
    <row r="254" spans="1:2">
      <c r="A254" s="37"/>
      <c r="B254" s="42"/>
    </row>
    <row r="255" spans="1:2">
      <c r="A255" s="37"/>
      <c r="B255" s="42"/>
    </row>
    <row r="256" spans="1:2">
      <c r="A256" s="37"/>
      <c r="B256" s="42"/>
    </row>
    <row r="257" spans="1:2">
      <c r="A257" s="37"/>
      <c r="B257" s="42"/>
    </row>
    <row r="258" spans="1:2">
      <c r="A258" s="37"/>
      <c r="B258" s="42"/>
    </row>
    <row r="259" spans="1:2">
      <c r="A259" s="37"/>
      <c r="B259" s="42"/>
    </row>
    <row r="260" spans="1:2">
      <c r="A260" s="37"/>
      <c r="B260" s="42"/>
    </row>
    <row r="261" spans="1:2">
      <c r="A261" s="37"/>
      <c r="B261" s="42"/>
    </row>
    <row r="262" spans="1:2">
      <c r="A262" s="37"/>
      <c r="B262" s="42"/>
    </row>
    <row r="263" spans="1:2">
      <c r="A263" s="37"/>
      <c r="B263" s="42"/>
    </row>
    <row r="264" spans="1:2">
      <c r="A264" s="37"/>
      <c r="B264" s="42"/>
    </row>
    <row r="265" spans="1:2">
      <c r="A265" s="37"/>
      <c r="B265" s="42"/>
    </row>
    <row r="266" spans="1:2">
      <c r="A266" s="37"/>
      <c r="B266" s="42"/>
    </row>
    <row r="267" spans="1:2">
      <c r="A267" s="37"/>
      <c r="B267" s="42"/>
    </row>
    <row r="268" spans="1:2">
      <c r="A268" s="37"/>
      <c r="B268" s="42"/>
    </row>
    <row r="269" spans="1:2">
      <c r="A269" s="37"/>
      <c r="B269" s="42"/>
    </row>
    <row r="270" spans="1:2">
      <c r="A270" s="37"/>
      <c r="B270" s="42"/>
    </row>
    <row r="271" spans="1:2">
      <c r="A271" s="37"/>
      <c r="B271" s="42"/>
    </row>
    <row r="272" spans="1:2">
      <c r="A272" s="37"/>
      <c r="B272" s="42"/>
    </row>
    <row r="273" spans="1:2">
      <c r="A273" s="37"/>
      <c r="B273" s="42"/>
    </row>
    <row r="274" spans="1:2">
      <c r="A274" s="37"/>
      <c r="B274" s="42"/>
    </row>
    <row r="275" spans="1:2">
      <c r="A275" s="37"/>
      <c r="B275" s="42"/>
    </row>
    <row r="276" spans="1:2">
      <c r="A276" s="37"/>
      <c r="B276" s="42"/>
    </row>
    <row r="277" spans="1:2">
      <c r="A277" s="37"/>
      <c r="B277" s="42"/>
    </row>
    <row r="278" spans="1:2">
      <c r="A278" s="37"/>
      <c r="B278" s="42"/>
    </row>
    <row r="279" spans="1:2">
      <c r="A279" s="37"/>
      <c r="B279" s="42"/>
    </row>
    <row r="280" spans="1:2">
      <c r="A280" s="37"/>
      <c r="B280" s="42"/>
    </row>
    <row r="281" spans="1:2">
      <c r="A281" s="37"/>
      <c r="B281" s="42"/>
    </row>
    <row r="282" spans="1:2">
      <c r="A282" s="37"/>
      <c r="B282" s="42"/>
    </row>
    <row r="283" spans="1:2">
      <c r="A283" s="37"/>
      <c r="B283" s="42"/>
    </row>
    <row r="284" spans="1:2">
      <c r="A284" s="37"/>
      <c r="B284" s="42"/>
    </row>
    <row r="285" spans="1:2">
      <c r="A285" s="37"/>
      <c r="B285" s="42"/>
    </row>
    <row r="286" spans="1:2">
      <c r="A286" s="37"/>
      <c r="B286" s="42"/>
    </row>
    <row r="287" spans="1:2">
      <c r="A287" s="37"/>
      <c r="B287" s="42"/>
    </row>
    <row r="288" spans="1:2">
      <c r="A288" s="37"/>
      <c r="B288" s="42"/>
    </row>
    <row r="289" spans="1:2">
      <c r="A289" s="37"/>
      <c r="B289" s="42"/>
    </row>
    <row r="290" spans="1:2">
      <c r="A290" s="37"/>
      <c r="B290" s="42"/>
    </row>
    <row r="291" spans="1:2">
      <c r="A291" s="37"/>
      <c r="B291" s="42"/>
    </row>
    <row r="292" spans="1:2">
      <c r="A292" s="37"/>
      <c r="B292" s="42"/>
    </row>
    <row r="293" spans="1:2">
      <c r="A293" s="37"/>
      <c r="B293" s="42"/>
    </row>
    <row r="294" spans="1:2">
      <c r="A294" s="37"/>
      <c r="B294" s="42"/>
    </row>
    <row r="295" spans="1:2">
      <c r="A295" s="37"/>
      <c r="B295" s="42"/>
    </row>
    <row r="296" spans="1:2">
      <c r="A296" s="37"/>
      <c r="B296" s="42"/>
    </row>
    <row r="297" spans="1:2">
      <c r="A297" s="37"/>
      <c r="B297" s="42"/>
    </row>
    <row r="298" spans="1:2">
      <c r="A298" s="37"/>
      <c r="B298" s="42"/>
    </row>
    <row r="299" spans="1:2">
      <c r="A299" s="37"/>
      <c r="B299" s="42"/>
    </row>
    <row r="300" spans="1:2">
      <c r="A300" s="37"/>
      <c r="B300" s="42"/>
    </row>
    <row r="301" spans="1:2">
      <c r="A301" s="37"/>
      <c r="B301" s="42"/>
    </row>
    <row r="302" spans="1:2">
      <c r="A302" s="37"/>
      <c r="B302" s="42"/>
    </row>
    <row r="303" spans="1:2">
      <c r="A303" s="37"/>
      <c r="B303" s="42"/>
    </row>
    <row r="304" spans="1:2">
      <c r="A304" s="37"/>
      <c r="B304" s="42"/>
    </row>
    <row r="305" spans="1:2">
      <c r="A305" s="37"/>
      <c r="B305" s="42"/>
    </row>
    <row r="306" spans="1:2">
      <c r="A306" s="37"/>
      <c r="B306" s="42"/>
    </row>
    <row r="307" spans="1:2">
      <c r="A307" s="37"/>
      <c r="B307" s="42"/>
    </row>
    <row r="308" spans="1:2">
      <c r="A308" s="37"/>
      <c r="B308" s="42"/>
    </row>
    <row r="309" spans="1:2">
      <c r="A309" s="37"/>
      <c r="B309" s="42"/>
    </row>
    <row r="310" spans="1:2">
      <c r="A310" s="37"/>
      <c r="B310" s="42"/>
    </row>
    <row r="311" spans="1:2">
      <c r="A311" s="37"/>
      <c r="B311" s="42"/>
    </row>
    <row r="312" spans="1:2">
      <c r="A312" s="37"/>
      <c r="B312" s="42"/>
    </row>
    <row r="313" spans="1:2">
      <c r="A313" s="37"/>
      <c r="B313" s="42"/>
    </row>
    <row r="314" spans="1:2">
      <c r="A314" s="37"/>
      <c r="B314" s="42"/>
    </row>
    <row r="315" spans="1:2">
      <c r="A315" s="37"/>
      <c r="B315" s="42"/>
    </row>
    <row r="316" spans="1:2">
      <c r="A316" s="37"/>
      <c r="B316" s="42"/>
    </row>
    <row r="317" spans="1:2">
      <c r="A317" s="37"/>
      <c r="B317" s="42"/>
    </row>
    <row r="318" spans="1:2">
      <c r="A318" s="37"/>
      <c r="B318" s="42"/>
    </row>
    <row r="319" spans="1:2">
      <c r="A319" s="37"/>
      <c r="B319" s="42"/>
    </row>
    <row r="320" spans="1:2">
      <c r="A320" s="37"/>
      <c r="B320" s="42"/>
    </row>
    <row r="321" spans="1:2">
      <c r="A321" s="37"/>
      <c r="B321" s="42"/>
    </row>
    <row r="322" spans="1:2">
      <c r="A322" s="37"/>
      <c r="B322" s="42"/>
    </row>
    <row r="323" spans="1:2">
      <c r="A323" s="37"/>
      <c r="B323" s="42"/>
    </row>
    <row r="324" spans="1:2">
      <c r="A324" s="37"/>
      <c r="B324" s="42"/>
    </row>
    <row r="325" spans="1:2">
      <c r="A325" s="37"/>
      <c r="B325" s="42"/>
    </row>
    <row r="326" spans="1:2">
      <c r="A326" s="37"/>
      <c r="B326" s="42"/>
    </row>
    <row r="327" spans="1:2">
      <c r="A327" s="37"/>
      <c r="B327" s="42"/>
    </row>
    <row r="328" spans="1:2">
      <c r="A328" s="37"/>
      <c r="B328" s="42"/>
    </row>
    <row r="329" spans="1:2">
      <c r="A329" s="37"/>
      <c r="B329" s="42"/>
    </row>
    <row r="330" spans="1:2">
      <c r="A330" s="37"/>
      <c r="B330" s="42"/>
    </row>
    <row r="331" spans="1:2">
      <c r="A331" s="37"/>
      <c r="B331" s="42"/>
    </row>
    <row r="332" spans="1:2">
      <c r="A332" s="37"/>
      <c r="B332" s="42"/>
    </row>
    <row r="333" spans="1:2">
      <c r="A333" s="37"/>
      <c r="B333" s="42"/>
    </row>
    <row r="334" spans="1:2">
      <c r="A334" s="37"/>
      <c r="B334" s="42"/>
    </row>
    <row r="335" spans="1:2">
      <c r="A335" s="37"/>
      <c r="B335" s="42"/>
    </row>
    <row r="336" spans="1:2">
      <c r="A336" s="37"/>
      <c r="B336" s="42"/>
    </row>
    <row r="337" spans="1:2">
      <c r="A337" s="37"/>
      <c r="B337" s="42"/>
    </row>
    <row r="338" spans="1:2">
      <c r="A338" s="37"/>
      <c r="B338" s="42"/>
    </row>
    <row r="339" spans="1:2">
      <c r="A339" s="37"/>
      <c r="B339" s="42"/>
    </row>
    <row r="340" spans="1:2">
      <c r="A340" s="37"/>
      <c r="B340" s="42"/>
    </row>
    <row r="341" spans="1:2">
      <c r="A341" s="37"/>
      <c r="B341" s="42"/>
    </row>
    <row r="342" spans="1:2">
      <c r="A342" s="37"/>
      <c r="B342" s="42"/>
    </row>
    <row r="343" spans="1:2">
      <c r="A343" s="37"/>
      <c r="B343" s="42"/>
    </row>
    <row r="344" spans="1:2">
      <c r="A344" s="37"/>
      <c r="B344" s="42"/>
    </row>
    <row r="345" spans="1:2">
      <c r="A345" s="37"/>
      <c r="B345" s="42"/>
    </row>
    <row r="346" spans="1:2">
      <c r="A346" s="37"/>
      <c r="B346" s="42"/>
    </row>
    <row r="347" spans="1:2">
      <c r="A347" s="37"/>
      <c r="B347" s="42"/>
    </row>
    <row r="348" spans="1:2">
      <c r="A348" s="37"/>
      <c r="B348" s="42"/>
    </row>
    <row r="349" spans="1:2">
      <c r="A349" s="37"/>
      <c r="B349" s="42"/>
    </row>
    <row r="350" spans="1:2">
      <c r="A350" s="37"/>
      <c r="B350" s="42"/>
    </row>
    <row r="351" spans="1:2">
      <c r="A351" s="37"/>
      <c r="B351" s="42"/>
    </row>
    <row r="352" spans="1:2">
      <c r="A352" s="37"/>
      <c r="B352" s="42"/>
    </row>
    <row r="353" spans="1:2">
      <c r="A353" s="37"/>
      <c r="B353" s="42"/>
    </row>
    <row r="354" spans="1:2">
      <c r="A354" s="37"/>
      <c r="B354" s="42"/>
    </row>
    <row r="355" spans="1:2">
      <c r="A355" s="37"/>
      <c r="B355" s="42"/>
    </row>
    <row r="356" spans="1:2">
      <c r="A356" s="37"/>
      <c r="B356" s="42"/>
    </row>
    <row r="357" spans="1:2">
      <c r="A357" s="37"/>
      <c r="B357" s="42"/>
    </row>
    <row r="358" spans="1:2">
      <c r="A358" s="37"/>
      <c r="B358" s="42"/>
    </row>
    <row r="359" spans="1:2">
      <c r="A359" s="37"/>
      <c r="B359" s="42"/>
    </row>
    <row r="360" spans="1:2">
      <c r="A360" s="37"/>
      <c r="B360" s="42"/>
    </row>
    <row r="361" spans="1:2">
      <c r="A361" s="37"/>
      <c r="B361" s="42"/>
    </row>
    <row r="362" spans="1:2">
      <c r="A362" s="37"/>
      <c r="B362" s="42"/>
    </row>
    <row r="363" spans="1:2">
      <c r="A363" s="37"/>
      <c r="B363" s="42"/>
    </row>
    <row r="364" spans="1:2">
      <c r="A364" s="37"/>
      <c r="B364" s="42"/>
    </row>
    <row r="365" spans="1:2">
      <c r="A365" s="37"/>
      <c r="B365" s="42"/>
    </row>
    <row r="366" spans="1:2">
      <c r="A366" s="37"/>
      <c r="B366" s="42"/>
    </row>
    <row r="367" spans="1:2">
      <c r="A367" s="37"/>
      <c r="B367" s="42"/>
    </row>
    <row r="368" spans="1:2">
      <c r="A368" s="37"/>
      <c r="B368" s="42"/>
    </row>
    <row r="369" spans="1:2">
      <c r="A369" s="37"/>
      <c r="B369" s="42"/>
    </row>
    <row r="370" spans="1:2">
      <c r="A370" s="37"/>
      <c r="B370" s="42"/>
    </row>
    <row r="371" spans="1:2">
      <c r="A371" s="37"/>
      <c r="B371" s="42"/>
    </row>
    <row r="372" spans="1:2">
      <c r="A372" s="37"/>
      <c r="B372" s="42"/>
    </row>
    <row r="373" spans="1:2">
      <c r="A373" s="37"/>
      <c r="B373" s="42"/>
    </row>
    <row r="374" spans="1:2">
      <c r="A374" s="37"/>
      <c r="B374" s="42"/>
    </row>
    <row r="375" spans="1:2">
      <c r="A375" s="37"/>
      <c r="B375" s="42"/>
    </row>
    <row r="376" spans="1:2">
      <c r="A376" s="37"/>
      <c r="B376" s="42"/>
    </row>
    <row r="377" spans="1:2">
      <c r="A377" s="37"/>
      <c r="B377" s="42"/>
    </row>
    <row r="378" spans="1:2">
      <c r="A378" s="37"/>
      <c r="B378" s="42"/>
    </row>
    <row r="379" spans="1:2">
      <c r="A379" s="37"/>
      <c r="B379" s="42"/>
    </row>
    <row r="380" spans="1:2">
      <c r="A380" s="37"/>
      <c r="B380" s="42"/>
    </row>
    <row r="381" spans="1:2">
      <c r="A381" s="37"/>
      <c r="B381" s="42"/>
    </row>
    <row r="382" spans="1:2">
      <c r="A382" s="37"/>
      <c r="B382" s="42"/>
    </row>
    <row r="383" spans="1:2">
      <c r="A383" s="37"/>
      <c r="B383" s="42"/>
    </row>
    <row r="384" spans="1:2">
      <c r="A384" s="37"/>
      <c r="B384" s="42"/>
    </row>
    <row r="385" spans="1:2">
      <c r="A385" s="37"/>
      <c r="B385" s="42"/>
    </row>
    <row r="386" spans="1:2">
      <c r="A386" s="37"/>
      <c r="B386" s="42"/>
    </row>
    <row r="387" spans="1:2">
      <c r="A387" s="37"/>
      <c r="B387" s="42"/>
    </row>
    <row r="388" spans="1:2">
      <c r="A388" s="37"/>
      <c r="B388" s="42"/>
    </row>
    <row r="389" spans="1:2">
      <c r="A389" s="37"/>
      <c r="B389" s="42"/>
    </row>
    <row r="390" spans="1:2">
      <c r="A390" s="37"/>
      <c r="B390" s="42"/>
    </row>
    <row r="391" spans="1:2">
      <c r="A391" s="37"/>
      <c r="B391" s="42"/>
    </row>
    <row r="392" spans="1:2">
      <c r="A392" s="37"/>
      <c r="B392" s="42"/>
    </row>
    <row r="393" spans="1:2">
      <c r="A393" s="37"/>
      <c r="B393" s="42"/>
    </row>
    <row r="394" spans="1:2">
      <c r="A394" s="37"/>
      <c r="B394" s="42"/>
    </row>
    <row r="395" spans="1:2">
      <c r="A395" s="37"/>
      <c r="B395" s="42"/>
    </row>
    <row r="396" spans="1:2">
      <c r="A396" s="37"/>
      <c r="B396" s="42"/>
    </row>
    <row r="397" spans="1:2">
      <c r="A397" s="37"/>
      <c r="B397" s="42"/>
    </row>
    <row r="398" spans="1:2">
      <c r="A398" s="37"/>
      <c r="B398" s="42"/>
    </row>
    <row r="399" spans="1:2">
      <c r="A399" s="37"/>
      <c r="B399" s="42"/>
    </row>
    <row r="400" spans="1:2">
      <c r="A400" s="37"/>
      <c r="B400" s="42"/>
    </row>
    <row r="401" spans="1:2">
      <c r="A401" s="37"/>
      <c r="B401" s="42"/>
    </row>
    <row r="402" spans="1:2">
      <c r="A402" s="37"/>
      <c r="B402" s="42"/>
    </row>
    <row r="403" spans="1:2">
      <c r="A403" s="37"/>
      <c r="B403" s="42"/>
    </row>
    <row r="404" spans="1:2">
      <c r="A404" s="37"/>
      <c r="B404" s="42"/>
    </row>
    <row r="405" spans="1:2">
      <c r="A405" s="37"/>
      <c r="B405" s="42"/>
    </row>
    <row r="406" spans="1:2">
      <c r="A406" s="37"/>
      <c r="B406" s="42"/>
    </row>
    <row r="407" spans="1:2">
      <c r="A407" s="37"/>
      <c r="B407" s="42"/>
    </row>
    <row r="408" spans="1:2">
      <c r="A408" s="37"/>
      <c r="B408" s="42"/>
    </row>
    <row r="409" spans="1:2">
      <c r="A409" s="37"/>
      <c r="B409" s="42"/>
    </row>
    <row r="410" spans="1:2">
      <c r="A410" s="37"/>
      <c r="B410" s="42"/>
    </row>
    <row r="411" spans="1:2">
      <c r="A411" s="37"/>
      <c r="B411" s="42"/>
    </row>
    <row r="412" spans="1:2">
      <c r="A412" s="37"/>
      <c r="B412" s="42"/>
    </row>
    <row r="413" spans="1:2">
      <c r="A413" s="37"/>
      <c r="B413" s="42"/>
    </row>
    <row r="414" spans="1:2">
      <c r="A414" s="37"/>
      <c r="B414" s="42"/>
    </row>
    <row r="415" spans="1:2">
      <c r="A415" s="37"/>
      <c r="B415" s="42"/>
    </row>
    <row r="416" spans="1:2">
      <c r="A416" s="37"/>
      <c r="B416" s="42"/>
    </row>
    <row r="417" spans="1:2">
      <c r="A417" s="37"/>
      <c r="B417" s="42"/>
    </row>
    <row r="418" spans="1:2">
      <c r="A418" s="37"/>
      <c r="B418" s="42"/>
    </row>
    <row r="419" spans="1:2">
      <c r="A419" s="37"/>
      <c r="B419" s="42"/>
    </row>
    <row r="420" spans="1:2">
      <c r="A420" s="37"/>
      <c r="B420" s="42"/>
    </row>
    <row r="421" spans="1:2">
      <c r="A421" s="37"/>
      <c r="B421" s="42"/>
    </row>
    <row r="422" spans="1:2">
      <c r="A422" s="37"/>
      <c r="B422" s="42"/>
    </row>
    <row r="423" spans="1:2">
      <c r="A423" s="37"/>
      <c r="B423" s="42"/>
    </row>
    <row r="424" spans="1:2">
      <c r="A424" s="37"/>
      <c r="B424" s="42"/>
    </row>
    <row r="425" spans="1:2">
      <c r="A425" s="37"/>
      <c r="B425" s="42"/>
    </row>
    <row r="426" spans="1:2">
      <c r="A426" s="37"/>
      <c r="B426" s="42"/>
    </row>
    <row r="427" spans="1:2">
      <c r="A427" s="37"/>
      <c r="B427" s="42"/>
    </row>
    <row r="428" spans="1:2">
      <c r="A428" s="37"/>
      <c r="B428" s="42"/>
    </row>
    <row r="429" spans="1:2">
      <c r="A429" s="37"/>
      <c r="B429" s="42"/>
    </row>
    <row r="430" spans="1:2">
      <c r="A430" s="37"/>
      <c r="B430" s="42"/>
    </row>
    <row r="431" spans="1:2">
      <c r="A431" s="37"/>
      <c r="B431" s="42"/>
    </row>
    <row r="432" spans="1:2">
      <c r="A432" s="37"/>
      <c r="B432" s="42"/>
    </row>
    <row r="433" spans="1:2">
      <c r="A433" s="37"/>
      <c r="B433" s="42"/>
    </row>
    <row r="434" spans="1:2">
      <c r="A434" s="37"/>
      <c r="B434" s="42"/>
    </row>
    <row r="435" spans="1:2">
      <c r="A435" s="37"/>
      <c r="B435" s="42"/>
    </row>
    <row r="436" spans="1:2">
      <c r="A436" s="37"/>
      <c r="B436" s="42"/>
    </row>
    <row r="437" spans="1:2">
      <c r="A437" s="37"/>
      <c r="B437" s="42"/>
    </row>
    <row r="438" spans="1:2">
      <c r="A438" s="37"/>
      <c r="B438" s="42"/>
    </row>
    <row r="439" spans="1:2">
      <c r="A439" s="37"/>
      <c r="B439" s="42"/>
    </row>
    <row r="440" spans="1:2">
      <c r="A440" s="37"/>
      <c r="B440" s="42"/>
    </row>
    <row r="441" spans="1:2">
      <c r="A441" s="37"/>
      <c r="B441" s="42"/>
    </row>
    <row r="442" spans="1:2">
      <c r="A442" s="37"/>
      <c r="B442" s="42"/>
    </row>
    <row r="443" spans="1:2">
      <c r="A443" s="37"/>
      <c r="B443" s="42"/>
    </row>
    <row r="444" spans="1:2">
      <c r="A444" s="37"/>
      <c r="B444" s="42"/>
    </row>
    <row r="445" spans="1:2">
      <c r="A445" s="37"/>
      <c r="B445" s="42"/>
    </row>
    <row r="446" spans="1:2">
      <c r="A446" s="37"/>
      <c r="B446" s="42"/>
    </row>
    <row r="447" spans="1:2">
      <c r="A447" s="37"/>
      <c r="B447" s="42"/>
    </row>
    <row r="448" spans="1:2">
      <c r="A448" s="37"/>
      <c r="B448" s="42"/>
    </row>
    <row r="449" spans="1:2">
      <c r="A449" s="37"/>
      <c r="B449" s="42"/>
    </row>
    <row r="450" spans="1:2">
      <c r="A450" s="37"/>
      <c r="B450" s="42"/>
    </row>
    <row r="451" spans="1:2">
      <c r="A451" s="37"/>
      <c r="B451" s="42"/>
    </row>
    <row r="452" spans="1:2">
      <c r="A452" s="37"/>
      <c r="B452" s="42"/>
    </row>
    <row r="453" spans="1:2">
      <c r="A453" s="37"/>
      <c r="B453" s="42"/>
    </row>
    <row r="454" spans="1:2">
      <c r="A454" s="37"/>
      <c r="B454" s="42"/>
    </row>
    <row r="455" spans="1:2">
      <c r="A455" s="37"/>
      <c r="B455" s="42"/>
    </row>
    <row r="456" spans="1:2">
      <c r="A456" s="37"/>
      <c r="B456" s="42"/>
    </row>
    <row r="457" spans="1:2">
      <c r="A457" s="37"/>
      <c r="B457" s="42"/>
    </row>
    <row r="458" spans="1:2">
      <c r="A458" s="37"/>
      <c r="B458" s="42"/>
    </row>
    <row r="459" spans="1:2">
      <c r="A459" s="37"/>
      <c r="B459" s="42"/>
    </row>
    <row r="460" spans="1:2">
      <c r="A460" s="37"/>
      <c r="B460" s="42"/>
    </row>
    <row r="461" spans="1:2">
      <c r="A461" s="37"/>
      <c r="B461" s="42"/>
    </row>
    <row r="462" spans="1:2">
      <c r="A462" s="37"/>
      <c r="B462" s="42"/>
    </row>
    <row r="463" spans="1:2">
      <c r="A463" s="37"/>
      <c r="B463" s="42"/>
    </row>
    <row r="464" spans="1:2">
      <c r="A464" s="37"/>
      <c r="B464" s="42"/>
    </row>
    <row r="465" spans="1:2">
      <c r="A465" s="37"/>
      <c r="B465" s="42"/>
    </row>
    <row r="466" spans="1:2">
      <c r="A466" s="37"/>
      <c r="B466" s="42"/>
    </row>
    <row r="467" spans="1:2">
      <c r="A467" s="37"/>
      <c r="B467" s="42"/>
    </row>
    <row r="468" spans="1:2">
      <c r="A468" s="37"/>
      <c r="B468" s="42"/>
    </row>
    <row r="469" spans="1:2">
      <c r="A469" s="37"/>
      <c r="B469" s="42"/>
    </row>
    <row r="470" spans="1:2">
      <c r="A470" s="37"/>
      <c r="B470" s="42"/>
    </row>
    <row r="471" spans="1:2">
      <c r="A471" s="37"/>
      <c r="B471" s="42"/>
    </row>
    <row r="472" spans="1:2">
      <c r="A472" s="37"/>
      <c r="B472" s="42"/>
    </row>
    <row r="473" spans="1:2">
      <c r="A473" s="37"/>
      <c r="B473" s="42"/>
    </row>
    <row r="474" spans="1:2">
      <c r="A474" s="37"/>
      <c r="B474" s="42"/>
    </row>
    <row r="475" spans="1:2">
      <c r="A475" s="37"/>
      <c r="B475" s="42"/>
    </row>
    <row r="476" spans="1:2">
      <c r="A476" s="37"/>
      <c r="B476" s="42"/>
    </row>
    <row r="477" spans="1:2">
      <c r="A477" s="37"/>
      <c r="B477" s="42"/>
    </row>
    <row r="478" spans="1:2">
      <c r="A478" s="37"/>
      <c r="B478" s="42"/>
    </row>
    <row r="479" spans="1:2">
      <c r="A479" s="37"/>
      <c r="B479" s="42"/>
    </row>
    <row r="480" spans="1:2">
      <c r="A480" s="37"/>
      <c r="B480" s="42"/>
    </row>
    <row r="481" spans="1:2">
      <c r="A481" s="37"/>
      <c r="B481" s="42"/>
    </row>
    <row r="482" spans="1:2">
      <c r="A482" s="37"/>
      <c r="B482" s="42"/>
    </row>
    <row r="483" spans="1:2">
      <c r="A483" s="37"/>
      <c r="B483" s="42"/>
    </row>
    <row r="484" spans="1:2">
      <c r="A484" s="37"/>
      <c r="B484" s="42"/>
    </row>
    <row r="485" spans="1:2">
      <c r="A485" s="37"/>
      <c r="B485" s="42"/>
    </row>
    <row r="486" spans="1:2">
      <c r="A486" s="37"/>
      <c r="B486" s="42"/>
    </row>
    <row r="487" spans="1:2">
      <c r="A487" s="37"/>
      <c r="B487" s="42"/>
    </row>
    <row r="488" spans="1:2">
      <c r="A488" s="37"/>
      <c r="B488" s="42"/>
    </row>
    <row r="489" spans="1:2">
      <c r="A489" s="37"/>
      <c r="B489" s="42"/>
    </row>
    <row r="490" spans="1:2">
      <c r="A490" s="37"/>
      <c r="B490" s="42"/>
    </row>
    <row r="491" spans="1:2">
      <c r="A491" s="37"/>
      <c r="B491" s="42"/>
    </row>
    <row r="492" spans="1:2">
      <c r="A492" s="37"/>
      <c r="B492" s="42"/>
    </row>
    <row r="493" spans="1:2">
      <c r="A493" s="37"/>
      <c r="B493" s="42"/>
    </row>
    <row r="494" spans="1:2">
      <c r="A494" s="37"/>
      <c r="B494" s="42"/>
    </row>
    <row r="495" spans="1:2">
      <c r="A495" s="37"/>
      <c r="B495" s="42"/>
    </row>
    <row r="496" spans="1:2">
      <c r="A496" s="37"/>
      <c r="B496" s="42"/>
    </row>
    <row r="497" spans="1:2">
      <c r="A497" s="37"/>
      <c r="B497" s="42"/>
    </row>
    <row r="498" spans="1:2">
      <c r="A498" s="37"/>
      <c r="B498" s="42"/>
    </row>
    <row r="499" spans="1:2">
      <c r="A499" s="37"/>
      <c r="B499" s="42"/>
    </row>
    <row r="500" spans="1:2">
      <c r="A500" s="37"/>
      <c r="B500" s="42"/>
    </row>
    <row r="501" spans="1:2">
      <c r="A501" s="37"/>
      <c r="B501" s="42"/>
    </row>
    <row r="502" spans="1:2">
      <c r="A502" s="37"/>
      <c r="B502" s="42"/>
    </row>
    <row r="503" spans="1:2">
      <c r="A503" s="37"/>
      <c r="B503" s="42"/>
    </row>
    <row r="504" spans="1:2">
      <c r="A504" s="37"/>
      <c r="B504" s="42"/>
    </row>
    <row r="505" spans="1:2">
      <c r="A505" s="37"/>
      <c r="B505" s="42"/>
    </row>
    <row r="506" spans="1:2">
      <c r="A506" s="37"/>
      <c r="B506" s="42"/>
    </row>
    <row r="507" spans="1:2">
      <c r="A507" s="37"/>
      <c r="B507" s="42"/>
    </row>
    <row r="508" spans="1:2">
      <c r="A508" s="37"/>
      <c r="B508" s="42"/>
    </row>
    <row r="509" spans="1:2">
      <c r="A509" s="37"/>
      <c r="B509" s="42"/>
    </row>
    <row r="510" spans="1:2">
      <c r="A510" s="37"/>
      <c r="B510" s="42"/>
    </row>
    <row r="511" spans="1:2">
      <c r="A511" s="37"/>
      <c r="B511" s="42"/>
    </row>
    <row r="512" spans="1:2">
      <c r="A512" s="37"/>
      <c r="B512" s="42"/>
    </row>
    <row r="513" spans="1:2">
      <c r="A513" s="37"/>
      <c r="B513" s="42"/>
    </row>
    <row r="514" spans="1:2">
      <c r="A514" s="37"/>
      <c r="B514" s="42"/>
    </row>
    <row r="515" spans="1:2">
      <c r="A515" s="37"/>
      <c r="B515" s="42"/>
    </row>
    <row r="516" spans="1:2">
      <c r="A516" s="37"/>
      <c r="B516" s="42"/>
    </row>
    <row r="517" spans="1:2">
      <c r="A517" s="37"/>
      <c r="B517" s="42"/>
    </row>
    <row r="518" spans="1:2">
      <c r="A518" s="37"/>
      <c r="B518" s="42"/>
    </row>
    <row r="519" spans="1:2">
      <c r="A519" s="37"/>
      <c r="B519" s="42"/>
    </row>
    <row r="520" spans="1:2">
      <c r="A520" s="37"/>
      <c r="B520" s="42"/>
    </row>
    <row r="521" spans="1:2">
      <c r="A521" s="37"/>
      <c r="B521" s="42"/>
    </row>
    <row r="522" spans="1:2">
      <c r="A522" s="37"/>
      <c r="B522" s="42"/>
    </row>
    <row r="523" spans="1:2">
      <c r="A523" s="37"/>
      <c r="B523" s="42"/>
    </row>
    <row r="524" spans="1:2">
      <c r="A524" s="37"/>
      <c r="B524" s="42"/>
    </row>
    <row r="525" spans="1:2">
      <c r="A525" s="37"/>
      <c r="B525" s="42"/>
    </row>
    <row r="526" spans="1:2">
      <c r="A526" s="37"/>
      <c r="B526" s="42"/>
    </row>
    <row r="527" spans="1:2">
      <c r="A527" s="37"/>
      <c r="B527" s="42"/>
    </row>
    <row r="528" spans="1:2">
      <c r="A528" s="37"/>
      <c r="B528" s="42"/>
    </row>
    <row r="529" spans="1:2">
      <c r="A529" s="37"/>
      <c r="B529" s="42"/>
    </row>
    <row r="530" spans="1:2">
      <c r="A530" s="37"/>
      <c r="B530" s="42"/>
    </row>
    <row r="531" spans="1:2">
      <c r="A531" s="37"/>
      <c r="B531" s="42"/>
    </row>
    <row r="532" spans="1:2">
      <c r="A532" s="37"/>
      <c r="B532" s="42"/>
    </row>
    <row r="533" spans="1:2">
      <c r="A533" s="37"/>
      <c r="B533" s="42"/>
    </row>
    <row r="534" spans="1:2">
      <c r="A534" s="37"/>
      <c r="B534" s="42"/>
    </row>
    <row r="535" spans="1:2">
      <c r="A535" s="37"/>
      <c r="B535" s="42"/>
    </row>
    <row r="536" spans="1:2">
      <c r="A536" s="37"/>
      <c r="B536" s="42"/>
    </row>
    <row r="537" spans="1:2">
      <c r="A537" s="37"/>
      <c r="B537" s="42"/>
    </row>
    <row r="538" spans="1:2">
      <c r="A538" s="37"/>
      <c r="B538" s="42"/>
    </row>
    <row r="539" spans="1:2">
      <c r="A539" s="37"/>
      <c r="B539" s="42"/>
    </row>
    <row r="540" spans="1:2">
      <c r="A540" s="37"/>
      <c r="B540" s="42"/>
    </row>
    <row r="541" spans="1:2">
      <c r="A541" s="37"/>
      <c r="B541" s="42"/>
    </row>
    <row r="542" spans="1:2">
      <c r="A542" s="37"/>
      <c r="B542" s="42"/>
    </row>
    <row r="543" spans="1:2">
      <c r="A543" s="37"/>
      <c r="B543" s="42"/>
    </row>
    <row r="544" spans="1:2">
      <c r="A544" s="37"/>
      <c r="B544" s="42"/>
    </row>
    <row r="545" spans="1:2">
      <c r="A545" s="37"/>
      <c r="B545" s="42"/>
    </row>
    <row r="546" spans="1:2">
      <c r="A546" s="37"/>
      <c r="B546" s="42"/>
    </row>
    <row r="547" spans="1:2">
      <c r="A547" s="37"/>
      <c r="B547" s="42"/>
    </row>
    <row r="548" spans="1:2">
      <c r="A548" s="37"/>
      <c r="B548" s="42"/>
    </row>
    <row r="549" spans="1:2">
      <c r="A549" s="37"/>
      <c r="B549" s="42"/>
    </row>
    <row r="550" spans="1:2">
      <c r="A550" s="37"/>
      <c r="B550" s="42"/>
    </row>
    <row r="551" spans="1:2">
      <c r="A551" s="37"/>
      <c r="B551" s="42"/>
    </row>
    <row r="552" spans="1:2">
      <c r="A552" s="37"/>
      <c r="B552" s="42"/>
    </row>
    <row r="553" spans="1:2">
      <c r="A553" s="37"/>
      <c r="B553" s="42"/>
    </row>
    <row r="554" spans="1:2">
      <c r="A554" s="37"/>
      <c r="B554" s="42"/>
    </row>
    <row r="555" spans="1:2">
      <c r="A555" s="37"/>
      <c r="B555" s="42"/>
    </row>
    <row r="556" spans="1:2">
      <c r="A556" s="37"/>
      <c r="B556" s="42"/>
    </row>
    <row r="557" spans="1:2">
      <c r="A557" s="37"/>
      <c r="B557" s="42"/>
    </row>
    <row r="558" spans="1:2">
      <c r="A558" s="37"/>
      <c r="B558" s="42"/>
    </row>
    <row r="559" spans="1:2">
      <c r="A559" s="37"/>
      <c r="B559" s="42"/>
    </row>
    <row r="560" spans="1:2">
      <c r="A560" s="37"/>
      <c r="B560" s="42"/>
    </row>
    <row r="561" spans="1:2">
      <c r="A561" s="37"/>
      <c r="B561" s="42"/>
    </row>
    <row r="562" spans="1:2">
      <c r="A562" s="37"/>
      <c r="B562" s="42"/>
    </row>
    <row r="563" spans="1:2">
      <c r="A563" s="37"/>
      <c r="B563" s="42"/>
    </row>
    <row r="564" spans="1:2">
      <c r="A564" s="37"/>
      <c r="B564" s="42"/>
    </row>
    <row r="565" spans="1:2">
      <c r="A565" s="37"/>
      <c r="B565" s="42"/>
    </row>
    <row r="566" spans="1:2">
      <c r="A566" s="37"/>
      <c r="B566" s="42"/>
    </row>
    <row r="567" spans="1:2">
      <c r="A567" s="37"/>
      <c r="B567" s="42"/>
    </row>
    <row r="568" spans="1:2">
      <c r="A568" s="37"/>
      <c r="B568" s="42"/>
    </row>
    <row r="569" spans="1:2">
      <c r="A569" s="37"/>
      <c r="B569" s="42"/>
    </row>
    <row r="570" spans="1:2">
      <c r="A570" s="37"/>
      <c r="B570" s="42"/>
    </row>
    <row r="571" spans="1:2">
      <c r="A571" s="37"/>
      <c r="B571" s="42"/>
    </row>
    <row r="572" spans="1:2">
      <c r="A572" s="37"/>
      <c r="B572" s="42"/>
    </row>
    <row r="573" spans="1:2">
      <c r="A573" s="37"/>
      <c r="B573" s="42"/>
    </row>
    <row r="574" spans="1:2">
      <c r="A574" s="37"/>
      <c r="B574" s="42"/>
    </row>
    <row r="575" spans="1:2">
      <c r="A575" s="37"/>
      <c r="B575" s="42"/>
    </row>
    <row r="576" spans="1:2">
      <c r="A576" s="37"/>
      <c r="B576" s="42"/>
    </row>
    <row r="577" spans="1:2">
      <c r="A577" s="37"/>
      <c r="B577" s="42"/>
    </row>
    <row r="578" spans="1:2">
      <c r="A578" s="37"/>
      <c r="B578" s="42"/>
    </row>
    <row r="579" spans="1:2">
      <c r="A579" s="37"/>
      <c r="B579" s="42"/>
    </row>
    <row r="580" spans="1:2">
      <c r="A580" s="37"/>
      <c r="B580" s="42"/>
    </row>
    <row r="581" spans="1:2">
      <c r="A581" s="37"/>
      <c r="B581" s="42"/>
    </row>
    <row r="582" spans="1:2">
      <c r="A582" s="37"/>
      <c r="B582" s="42"/>
    </row>
    <row r="583" spans="1:2">
      <c r="A583" s="37"/>
      <c r="B583" s="42"/>
    </row>
    <row r="584" spans="1:2">
      <c r="A584" s="37"/>
      <c r="B584" s="42"/>
    </row>
    <row r="585" spans="1:2">
      <c r="A585" s="37"/>
      <c r="B585" s="42"/>
    </row>
    <row r="586" spans="1:2">
      <c r="A586" s="37"/>
      <c r="B586" s="42"/>
    </row>
    <row r="587" spans="1:2">
      <c r="A587" s="37"/>
      <c r="B587" s="42"/>
    </row>
    <row r="588" spans="1:2">
      <c r="A588" s="37"/>
      <c r="B588" s="42"/>
    </row>
    <row r="589" spans="1:2">
      <c r="A589" s="37"/>
      <c r="B589" s="42"/>
    </row>
    <row r="590" spans="1:2">
      <c r="A590" s="37"/>
      <c r="B590" s="42"/>
    </row>
    <row r="591" spans="1:2">
      <c r="A591" s="37"/>
      <c r="B591" s="42"/>
    </row>
    <row r="592" spans="1:2">
      <c r="A592" s="37"/>
      <c r="B592" s="42"/>
    </row>
    <row r="593" spans="1:2">
      <c r="A593" s="37"/>
      <c r="B593" s="42"/>
    </row>
    <row r="594" spans="1:2">
      <c r="A594" s="37"/>
      <c r="B594" s="42"/>
    </row>
    <row r="595" spans="1:2">
      <c r="A595" s="37"/>
      <c r="B595" s="42"/>
    </row>
    <row r="596" spans="1:2">
      <c r="A596" s="37"/>
      <c r="B596" s="42"/>
    </row>
    <row r="597" spans="1:2">
      <c r="A597" s="37"/>
      <c r="B597" s="42"/>
    </row>
    <row r="598" spans="1:2">
      <c r="A598" s="37"/>
      <c r="B598" s="42"/>
    </row>
    <row r="599" spans="1:2">
      <c r="A599" s="37"/>
      <c r="B599" s="42"/>
    </row>
    <row r="600" spans="1:2">
      <c r="A600" s="37"/>
      <c r="B600" s="42"/>
    </row>
    <row r="601" spans="1:2">
      <c r="A601" s="37"/>
      <c r="B601" s="42"/>
    </row>
    <row r="602" spans="1:2">
      <c r="A602" s="37"/>
      <c r="B602" s="42"/>
    </row>
    <row r="603" spans="1:2">
      <c r="A603" s="37"/>
      <c r="B603" s="42"/>
    </row>
    <row r="604" spans="1:2">
      <c r="A604" s="37"/>
      <c r="B604" s="42"/>
    </row>
    <row r="605" spans="1:2">
      <c r="A605" s="37"/>
      <c r="B605" s="42"/>
    </row>
    <row r="606" spans="1:2">
      <c r="A606" s="37"/>
      <c r="B606" s="42"/>
    </row>
    <row r="607" spans="1:2">
      <c r="A607" s="37"/>
      <c r="B607" s="42"/>
    </row>
    <row r="608" spans="1:2">
      <c r="A608" s="37"/>
      <c r="B608" s="42"/>
    </row>
    <row r="609" spans="1:2">
      <c r="A609" s="37"/>
      <c r="B609" s="42"/>
    </row>
    <row r="610" spans="1:2">
      <c r="A610" s="37"/>
      <c r="B610" s="42"/>
    </row>
    <row r="611" spans="1:2">
      <c r="A611" s="37"/>
      <c r="B611" s="42"/>
    </row>
    <row r="612" spans="1:2">
      <c r="A612" s="37"/>
      <c r="B612" s="42"/>
    </row>
    <row r="613" spans="1:2">
      <c r="A613" s="37"/>
      <c r="B613" s="42"/>
    </row>
    <row r="614" spans="1:2">
      <c r="A614" s="37"/>
      <c r="B614" s="42"/>
    </row>
    <row r="615" spans="1:2">
      <c r="A615" s="37"/>
      <c r="B615" s="42"/>
    </row>
    <row r="616" spans="1:2">
      <c r="A616" s="37"/>
      <c r="B616" s="42"/>
    </row>
    <row r="617" spans="1:2">
      <c r="A617" s="37"/>
      <c r="B617" s="42"/>
    </row>
    <row r="618" spans="1:2">
      <c r="A618" s="37"/>
      <c r="B618" s="42"/>
    </row>
    <row r="619" spans="1:2">
      <c r="A619" s="37"/>
      <c r="B619" s="42"/>
    </row>
    <row r="620" spans="1:2">
      <c r="A620" s="37"/>
      <c r="B620" s="42"/>
    </row>
    <row r="621" spans="1:2">
      <c r="A621" s="37"/>
      <c r="B621" s="42"/>
    </row>
    <row r="622" spans="1:2">
      <c r="A622" s="37"/>
      <c r="B622" s="42"/>
    </row>
    <row r="623" spans="1:2">
      <c r="A623" s="37"/>
      <c r="B623" s="42"/>
    </row>
    <row r="624" spans="1:2">
      <c r="A624" s="37"/>
      <c r="B624" s="42"/>
    </row>
    <row r="625" spans="1:2">
      <c r="A625" s="37"/>
      <c r="B625" s="42"/>
    </row>
    <row r="626" spans="1:2">
      <c r="A626" s="37"/>
      <c r="B626" s="42"/>
    </row>
    <row r="627" spans="1:2">
      <c r="A627" s="37"/>
      <c r="B627" s="42"/>
    </row>
    <row r="628" spans="1:2">
      <c r="A628" s="37"/>
      <c r="B628" s="42"/>
    </row>
    <row r="629" spans="1:2">
      <c r="A629" s="37"/>
      <c r="B629" s="42"/>
    </row>
    <row r="630" spans="1:2">
      <c r="A630" s="37"/>
      <c r="B630" s="42"/>
    </row>
    <row r="631" spans="1:2">
      <c r="A631" s="37"/>
      <c r="B631" s="42"/>
    </row>
    <row r="632" spans="1:2">
      <c r="A632" s="37"/>
      <c r="B632" s="42"/>
    </row>
    <row r="633" spans="1:2">
      <c r="A633" s="37"/>
    </row>
    <row r="634" spans="1:2">
      <c r="A634" s="37"/>
    </row>
    <row r="635" spans="1:2">
      <c r="A635" s="37"/>
    </row>
    <row r="636" spans="1:2">
      <c r="A636" s="37"/>
    </row>
    <row r="637" spans="1:2">
      <c r="A637" s="37"/>
    </row>
    <row r="638" spans="1:2">
      <c r="A638" s="37"/>
    </row>
    <row r="639" spans="1:2">
      <c r="A639" s="37"/>
    </row>
    <row r="640" spans="1:2">
      <c r="A640" s="37"/>
    </row>
  </sheetData>
  <mergeCells count="1">
    <mergeCell ref="A1:B1"/>
  </mergeCells>
  <hyperlinks>
    <hyperlink ref="C4" location="'Patient Data'!A5" display="Return to Patient Data"/>
    <hyperlink ref="C23" location="'Patient Data'!A5" display="Return to Patient Data"/>
    <hyperlink ref="C52" location="'Patient Data'!A5" display="Return to Patient Data"/>
    <hyperlink ref="B12"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8"/>
  <sheetViews>
    <sheetView workbookViewId="0"/>
  </sheetViews>
  <sheetFormatPr defaultColWidth="8.85546875" defaultRowHeight="15"/>
  <cols>
    <col min="1" max="1" width="120.140625" bestFit="1" customWidth="1"/>
    <col min="2" max="2" width="18.28515625" bestFit="1" customWidth="1"/>
    <col min="4" max="4" width="103" bestFit="1" customWidth="1"/>
    <col min="5" max="5" width="43.7109375" bestFit="1" customWidth="1"/>
  </cols>
  <sheetData>
    <row r="1" spans="1:5" ht="15.75">
      <c r="A1" s="60" t="s">
        <v>172</v>
      </c>
      <c r="B1" s="99" t="s">
        <v>101</v>
      </c>
      <c r="C1" s="99"/>
      <c r="D1" s="99" t="s">
        <v>113</v>
      </c>
      <c r="E1" t="s">
        <v>203</v>
      </c>
    </row>
    <row r="2" spans="1:5" ht="15.75">
      <c r="A2" s="60" t="s">
        <v>173</v>
      </c>
      <c r="B2" t="s">
        <v>111</v>
      </c>
      <c r="D2" t="s">
        <v>176</v>
      </c>
      <c r="E2" t="s">
        <v>204</v>
      </c>
    </row>
    <row r="3" spans="1:5" ht="15.75">
      <c r="A3" s="60" t="s">
        <v>174</v>
      </c>
      <c r="B3" t="s">
        <v>110</v>
      </c>
      <c r="D3" t="s">
        <v>190</v>
      </c>
      <c r="E3" t="s">
        <v>205</v>
      </c>
    </row>
    <row r="4" spans="1:5" ht="31.5">
      <c r="A4" s="60" t="s">
        <v>175</v>
      </c>
      <c r="B4" t="s">
        <v>102</v>
      </c>
      <c r="D4" t="s">
        <v>208</v>
      </c>
      <c r="E4" t="s">
        <v>206</v>
      </c>
    </row>
    <row r="5" spans="1:5" ht="15.75">
      <c r="A5" s="60" t="s">
        <v>176</v>
      </c>
      <c r="B5" t="s">
        <v>103</v>
      </c>
      <c r="D5" t="s">
        <v>191</v>
      </c>
      <c r="E5" t="s">
        <v>207</v>
      </c>
    </row>
    <row r="6" spans="1:5" ht="16.5" customHeight="1">
      <c r="A6" s="60" t="s">
        <v>177</v>
      </c>
      <c r="D6" t="s">
        <v>192</v>
      </c>
    </row>
    <row r="7" spans="1:5" ht="15.75">
      <c r="A7" s="60" t="s">
        <v>178</v>
      </c>
      <c r="D7" t="s">
        <v>193</v>
      </c>
    </row>
    <row r="8" spans="1:5" ht="15.75">
      <c r="A8" s="60" t="s">
        <v>179</v>
      </c>
      <c r="D8" t="s">
        <v>194</v>
      </c>
    </row>
    <row r="9" spans="1:5" ht="15.75">
      <c r="A9" s="60" t="s">
        <v>180</v>
      </c>
      <c r="D9" t="s">
        <v>195</v>
      </c>
    </row>
    <row r="10" spans="1:5">
      <c r="A10" t="s">
        <v>181</v>
      </c>
      <c r="D10" t="s">
        <v>196</v>
      </c>
    </row>
    <row r="11" spans="1:5">
      <c r="A11" t="s">
        <v>182</v>
      </c>
      <c r="D11" t="s">
        <v>197</v>
      </c>
    </row>
    <row r="12" spans="1:5">
      <c r="A12" t="s">
        <v>183</v>
      </c>
      <c r="D12" t="s">
        <v>198</v>
      </c>
    </row>
    <row r="13" spans="1:5">
      <c r="A13" t="s">
        <v>184</v>
      </c>
      <c r="D13" t="s">
        <v>199</v>
      </c>
    </row>
    <row r="14" spans="1:5">
      <c r="A14" t="s">
        <v>185</v>
      </c>
      <c r="D14" t="s">
        <v>200</v>
      </c>
    </row>
    <row r="15" spans="1:5">
      <c r="A15" t="s">
        <v>186</v>
      </c>
      <c r="D15" t="s">
        <v>201</v>
      </c>
    </row>
    <row r="16" spans="1:5">
      <c r="A16" t="s">
        <v>187</v>
      </c>
      <c r="D16" t="s">
        <v>209</v>
      </c>
    </row>
    <row r="17" spans="1:1">
      <c r="A17" t="s">
        <v>188</v>
      </c>
    </row>
    <row r="18" spans="1:1">
      <c r="A18" t="s">
        <v>189</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Patient Data</vt:lpstr>
      <vt:lpstr>Median Times and Percentages</vt:lpstr>
      <vt:lpstr>FAQ</vt:lpstr>
      <vt:lpstr>Sheet2</vt:lpstr>
      <vt:lpstr>ContraIndications</vt:lpstr>
      <vt:lpstr>Credientials</vt:lpstr>
      <vt:lpstr>'Median Times and Percentages'!Print_Area</vt:lpstr>
      <vt:lpstr>'Patient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Barr</dc:creator>
  <cp:lastModifiedBy>Justin Schleis</cp:lastModifiedBy>
  <cp:lastPrinted>2014-03-24T18:44:46Z</cp:lastPrinted>
  <dcterms:created xsi:type="dcterms:W3CDTF">2013-10-28T19:11:19Z</dcterms:created>
  <dcterms:modified xsi:type="dcterms:W3CDTF">2025-03-05T21:34:20Z</dcterms:modified>
</cp:coreProperties>
</file>